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 firstSheet="1" activeTab="1"/>
  </bookViews>
  <sheets>
    <sheet name="CIF" sheetId="13" state="hidden" r:id="rId1"/>
    <sheet name="Packing List." sheetId="12" r:id="rId2"/>
    <sheet name="PACKING LIST" sheetId="2" state="hidden" r:id="rId3"/>
  </sheets>
  <definedNames>
    <definedName name="_xlnm.Print_Area" localSheetId="1">'Packing List.'!$A$1:$R$36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28" i="12" l="1"/>
  <c r="N28" i="12"/>
  <c r="M16" i="12" l="1"/>
  <c r="N16" i="12"/>
  <c r="O16" i="12"/>
  <c r="M11" i="12"/>
  <c r="N11" i="12"/>
  <c r="O11" i="12"/>
  <c r="O35" i="12"/>
  <c r="M32" i="12"/>
  <c r="L32" i="12"/>
  <c r="K32" i="12"/>
  <c r="O29" i="12" l="1"/>
  <c r="N29" i="12"/>
  <c r="N32" i="12"/>
  <c r="O32" i="12" s="1"/>
  <c r="O34" i="12" s="1"/>
  <c r="F1" i="13" l="1"/>
  <c r="E106" i="13" s="1"/>
  <c r="E107" i="13" s="1"/>
  <c r="B120" i="13" l="1"/>
  <c r="B114" i="13"/>
  <c r="B112" i="13"/>
  <c r="C112" i="13" s="1"/>
  <c r="B116" i="13"/>
  <c r="C116" i="13" s="1"/>
  <c r="B118" i="13"/>
  <c r="C118" i="13" s="1"/>
  <c r="B113" i="13"/>
  <c r="C113" i="13" s="1"/>
  <c r="A7" i="2"/>
  <c r="A6" i="2"/>
  <c r="C114" i="13" l="1"/>
  <c r="C115" i="13"/>
  <c r="C120" i="13"/>
  <c r="C117" i="13"/>
  <c r="H34" i="2"/>
  <c r="M34" i="2"/>
  <c r="F34" i="2"/>
  <c r="B108" i="13" l="1"/>
  <c r="J34" i="2"/>
  <c r="I34" i="2"/>
</calcChain>
</file>

<file path=xl/sharedStrings.xml><?xml version="1.0" encoding="utf-8"?>
<sst xmlns="http://schemas.openxmlformats.org/spreadsheetml/2006/main" count="710" uniqueCount="623">
  <si>
    <t>SHIPPER / EXPOTER :</t>
  </si>
  <si>
    <t>APPLICANT/ACCOUNT &amp; RISK FOR:</t>
  </si>
  <si>
    <t xml:space="preserve">L/C ISSUING BANK: </t>
  </si>
  <si>
    <t>PCS</t>
  </si>
  <si>
    <t xml:space="preserve"> </t>
  </si>
  <si>
    <t>G.WT</t>
  </si>
  <si>
    <t>CTNS</t>
  </si>
  <si>
    <t>CBM</t>
  </si>
  <si>
    <t>THIS IS TO CERTIFY THAT THE MERCHANDISE IS OF BANGLADESH ORIGIN</t>
  </si>
  <si>
    <t>PACKING LIST</t>
  </si>
  <si>
    <t>SL</t>
  </si>
  <si>
    <t>ITEM</t>
  </si>
  <si>
    <t>COLOR</t>
  </si>
  <si>
    <t>SIZE</t>
  </si>
  <si>
    <t>QNTY</t>
  </si>
  <si>
    <t>TTL</t>
  </si>
  <si>
    <t>TOTAL</t>
  </si>
  <si>
    <t>TOTOL</t>
  </si>
  <si>
    <t>CTN</t>
  </si>
  <si>
    <t>N.WT</t>
  </si>
  <si>
    <t>AVERAGE</t>
  </si>
  <si>
    <t>NO</t>
  </si>
  <si>
    <t>BENEFICIARY'S BANK: THE PREMIER BANK LIMITED</t>
  </si>
  <si>
    <t xml:space="preserve">O R NIZAM ROAD BRANCH, PREMIER BANK BUILDING(1ST FLOOR) </t>
  </si>
  <si>
    <t>721, CDA AVENUE, NASIRABAD, CHITTAGONG, BANGLADESH</t>
  </si>
  <si>
    <t>SWIFT: PRMRBDDHORN</t>
  </si>
  <si>
    <t>EXPORT REGISTRATION # RA 0096289(OLD); 260315210109719(NEW)</t>
  </si>
  <si>
    <t>GTEX GLOBAL SOURCING INC</t>
  </si>
  <si>
    <t>315 WEST 39TH STREET # 304</t>
  </si>
  <si>
    <t>NEW YORK- 10018</t>
  </si>
  <si>
    <t>DATE: 03/09/2021</t>
  </si>
  <si>
    <t xml:space="preserve">DATE : </t>
  </si>
  <si>
    <t>S-XL</t>
  </si>
  <si>
    <t>DIMENTION(INCH)</t>
  </si>
  <si>
    <t>PO &amp; STYLE</t>
  </si>
  <si>
    <t>1X-3X</t>
  </si>
  <si>
    <t>DATE : 16/03/2022</t>
  </si>
  <si>
    <t>Jesco Footwear Group, Inc.</t>
  </si>
  <si>
    <t>37 west 37th street suite 301 </t>
  </si>
  <si>
    <t>New York, NY 10018 / USA</t>
  </si>
  <si>
    <t>NOTIFY: 2</t>
  </si>
  <si>
    <t>NOTIFY: 1</t>
  </si>
  <si>
    <t>PO: 1143, STYLE: 1124</t>
  </si>
  <si>
    <t>PO: 1143, STYLE: 1153</t>
  </si>
  <si>
    <t>PO: 1143, STYLE: 1188</t>
  </si>
  <si>
    <t>PO: 1143, STYLE: 1271</t>
  </si>
  <si>
    <t>PO: 1143, STYLE: 1338</t>
  </si>
  <si>
    <t>PO: 1143, STYLE: 1361</t>
  </si>
  <si>
    <t>SHORT SLEEVE CREW NECK W/LETTUCE EDGE &amp;
KEYHOLE</t>
  </si>
  <si>
    <t>SHORT SLEEVE HENLEY TOP W/LETTUCE EDGE
HEM</t>
  </si>
  <si>
    <t>SHORT SLV CREW NECK W/ASYMETIC RUCHING
&amp; KEYHOLE</t>
  </si>
  <si>
    <t>Y NECK HENLEY W/LETTUCE EDGE RIB TRIM</t>
  </si>
  <si>
    <t>SHORT SLEEVE CREW NECK TOP W/SIDE
RUCHING &amp; CF CUTOUT</t>
  </si>
  <si>
    <t>SHORT SLEEVE CREW NECK W/CUTOUT &amp;
LETTUCE EDGE</t>
  </si>
  <si>
    <t>PO: 1143, STYLE: X1153</t>
  </si>
  <si>
    <t>PO: 1143, STYLE: X1188</t>
  </si>
  <si>
    <t>PO: 1143, STYLE: X1361</t>
  </si>
  <si>
    <t>ASWAD COMPOSITE MILLS LTD</t>
  </si>
  <si>
    <t>1317, Barider Chala, Sreepur, Gazipur BANGLADESH</t>
  </si>
  <si>
    <t xml:space="preserve">37 west 37th street suite 301 </t>
  </si>
  <si>
    <t>21X13X 8</t>
  </si>
  <si>
    <t>22X19X12</t>
  </si>
  <si>
    <t>Style #</t>
  </si>
  <si>
    <t>Color</t>
  </si>
  <si>
    <t>PO</t>
  </si>
  <si>
    <t>SKU</t>
  </si>
  <si>
    <t>Size Ratio</t>
  </si>
  <si>
    <t>TTL RATIO/M. BLISTER/SET</t>
  </si>
  <si>
    <t xml:space="preserve">BLISTER
IN CTN </t>
  </si>
  <si>
    <t>TTL/CTN</t>
  </si>
  <si>
    <t>CTN NO</t>
  </si>
  <si>
    <t>BOK CHOY</t>
  </si>
  <si>
    <t>HYDRANGEA</t>
  </si>
  <si>
    <t xml:space="preserve">PAPAYA PUNCH </t>
  </si>
  <si>
    <t>SUMMARY:</t>
  </si>
  <si>
    <t>:</t>
  </si>
  <si>
    <t xml:space="preserve">TOTAL QUANTITY              </t>
  </si>
  <si>
    <t xml:space="preserve">TOTAL NET WEIGHT    </t>
  </si>
  <si>
    <t>KG</t>
  </si>
  <si>
    <t xml:space="preserve">TOTAL GROSS WEIGHT          </t>
  </si>
  <si>
    <t xml:space="preserve">TOTAL CARTON                   </t>
  </si>
  <si>
    <t xml:space="preserve">TOTAL CBM                             </t>
  </si>
  <si>
    <t>ENGLISH ROSE</t>
  </si>
  <si>
    <t>MAHOGANY ROSE</t>
  </si>
  <si>
    <t>PAPAYA PUNCH</t>
  </si>
  <si>
    <t xml:space="preserve">QNTY/CTN
</t>
  </si>
  <si>
    <t>BLACK</t>
  </si>
  <si>
    <t>1X</t>
  </si>
  <si>
    <t>2X</t>
  </si>
  <si>
    <t>3X</t>
  </si>
  <si>
    <t>X1153</t>
  </si>
  <si>
    <t>1-20</t>
  </si>
  <si>
    <t>X1188</t>
  </si>
  <si>
    <t>X1361</t>
  </si>
  <si>
    <t>CTN  MEASUREMENT IN INCH</t>
  </si>
  <si>
    <t>TOTAL QNT
PCS</t>
  </si>
  <si>
    <t>Data Table</t>
  </si>
  <si>
    <t>No</t>
  </si>
  <si>
    <t>Word 1</t>
  </si>
  <si>
    <t>Word 2</t>
  </si>
  <si>
    <t>Word 3</t>
  </si>
  <si>
    <t>Word 4</t>
  </si>
  <si>
    <t>Word 5</t>
  </si>
  <si>
    <t xml:space="preserve">One </t>
  </si>
  <si>
    <t xml:space="preserve">One Hundred </t>
  </si>
  <si>
    <t xml:space="preserve">One Thousand </t>
  </si>
  <si>
    <t xml:space="preserve">One Million </t>
  </si>
  <si>
    <t xml:space="preserve">And Cents One </t>
  </si>
  <si>
    <t xml:space="preserve">Two </t>
  </si>
  <si>
    <t xml:space="preserve">Two Hundred </t>
  </si>
  <si>
    <t xml:space="preserve">Two Thousand </t>
  </si>
  <si>
    <t xml:space="preserve">Two Million </t>
  </si>
  <si>
    <t xml:space="preserve">And Cents Two </t>
  </si>
  <si>
    <t/>
  </si>
  <si>
    <t xml:space="preserve">Three </t>
  </si>
  <si>
    <t xml:space="preserve">Three Hundred </t>
  </si>
  <si>
    <t xml:space="preserve">Three Thousand </t>
  </si>
  <si>
    <t xml:space="preserve">Three Million </t>
  </si>
  <si>
    <t xml:space="preserve">And Cents Three </t>
  </si>
  <si>
    <t xml:space="preserve">Four </t>
  </si>
  <si>
    <t xml:space="preserve">Four Hundred </t>
  </si>
  <si>
    <t xml:space="preserve">Four Thousand </t>
  </si>
  <si>
    <t xml:space="preserve">Four Million </t>
  </si>
  <si>
    <t xml:space="preserve">And Cents Four </t>
  </si>
  <si>
    <t xml:space="preserve">Five </t>
  </si>
  <si>
    <t xml:space="preserve">Five Hundred </t>
  </si>
  <si>
    <t xml:space="preserve">Five Thousand </t>
  </si>
  <si>
    <t xml:space="preserve">Five Million </t>
  </si>
  <si>
    <t xml:space="preserve">And Cents Five </t>
  </si>
  <si>
    <t xml:space="preserve">Six </t>
  </si>
  <si>
    <t xml:space="preserve">Six Hundred </t>
  </si>
  <si>
    <t xml:space="preserve">Six Thousand </t>
  </si>
  <si>
    <t xml:space="preserve">Six Million </t>
  </si>
  <si>
    <t xml:space="preserve">And Cents Six </t>
  </si>
  <si>
    <t xml:space="preserve">Seven </t>
  </si>
  <si>
    <t xml:space="preserve">Seven Hundred </t>
  </si>
  <si>
    <t xml:space="preserve">Seven Thousand </t>
  </si>
  <si>
    <t xml:space="preserve">Seven Million </t>
  </si>
  <si>
    <t xml:space="preserve">And Cents Seven </t>
  </si>
  <si>
    <t xml:space="preserve">Eight </t>
  </si>
  <si>
    <t xml:space="preserve">Eight Hundred </t>
  </si>
  <si>
    <t xml:space="preserve">Eight Thousand </t>
  </si>
  <si>
    <t xml:space="preserve">Eight Million </t>
  </si>
  <si>
    <t xml:space="preserve">And Cents Eight </t>
  </si>
  <si>
    <t xml:space="preserve">Nine </t>
  </si>
  <si>
    <t xml:space="preserve">Nine Hundred </t>
  </si>
  <si>
    <t xml:space="preserve">Nine Thousand </t>
  </si>
  <si>
    <t xml:space="preserve">Nine Million </t>
  </si>
  <si>
    <t xml:space="preserve">And Cents Nine </t>
  </si>
  <si>
    <t xml:space="preserve">Ten </t>
  </si>
  <si>
    <t xml:space="preserve">Ten Hundred </t>
  </si>
  <si>
    <t xml:space="preserve">Ten Thousand </t>
  </si>
  <si>
    <t xml:space="preserve">Ten Million </t>
  </si>
  <si>
    <t xml:space="preserve">And Cents Ten </t>
  </si>
  <si>
    <t xml:space="preserve">Eleven </t>
  </si>
  <si>
    <t xml:space="preserve">Eleven Hundred </t>
  </si>
  <si>
    <t xml:space="preserve">Eleven Thousand </t>
  </si>
  <si>
    <t xml:space="preserve">Eleven Million </t>
  </si>
  <si>
    <t xml:space="preserve">And Cents Eleven </t>
  </si>
  <si>
    <t xml:space="preserve">Twelve </t>
  </si>
  <si>
    <t xml:space="preserve">Twelve Hundred </t>
  </si>
  <si>
    <t xml:space="preserve">Twelve Thousand </t>
  </si>
  <si>
    <t xml:space="preserve">Twelve Million </t>
  </si>
  <si>
    <t xml:space="preserve">And Cents Twelve </t>
  </si>
  <si>
    <t xml:space="preserve">Thirteen </t>
  </si>
  <si>
    <t xml:space="preserve">Thirteen Hundred </t>
  </si>
  <si>
    <t xml:space="preserve">Thirteen Thousand </t>
  </si>
  <si>
    <t xml:space="preserve">Thirteen Million </t>
  </si>
  <si>
    <t xml:space="preserve">And Cents Thirteen </t>
  </si>
  <si>
    <t xml:space="preserve">Fourteen </t>
  </si>
  <si>
    <t xml:space="preserve">Fourteen Hundred </t>
  </si>
  <si>
    <t xml:space="preserve">Fourteen Thousand </t>
  </si>
  <si>
    <t xml:space="preserve">Fourteen Million </t>
  </si>
  <si>
    <t xml:space="preserve">And Cents Fourteen </t>
  </si>
  <si>
    <t xml:space="preserve">Fifteen </t>
  </si>
  <si>
    <t xml:space="preserve">Fifteen Hundred </t>
  </si>
  <si>
    <t xml:space="preserve">Fifteen Thousand </t>
  </si>
  <si>
    <t xml:space="preserve">Fifteen Million </t>
  </si>
  <si>
    <t xml:space="preserve">And Cents Fifteen </t>
  </si>
  <si>
    <t xml:space="preserve">Sixteen </t>
  </si>
  <si>
    <t xml:space="preserve">Sixteen Hundred </t>
  </si>
  <si>
    <t xml:space="preserve">Sixteen Thousand </t>
  </si>
  <si>
    <t xml:space="preserve">Sixteen Million </t>
  </si>
  <si>
    <t xml:space="preserve">And Cents Sixteen </t>
  </si>
  <si>
    <t xml:space="preserve">Seventeen </t>
  </si>
  <si>
    <t xml:space="preserve">Seventeen Hundred </t>
  </si>
  <si>
    <t xml:space="preserve">Seventeen Thousand </t>
  </si>
  <si>
    <t xml:space="preserve">Seventeen Million </t>
  </si>
  <si>
    <t xml:space="preserve">And Cents Seventeen </t>
  </si>
  <si>
    <t xml:space="preserve">Eighteen </t>
  </si>
  <si>
    <t xml:space="preserve">Eighteen Hundred </t>
  </si>
  <si>
    <t xml:space="preserve">Eighteen Thousand </t>
  </si>
  <si>
    <t xml:space="preserve">Eighteen Million </t>
  </si>
  <si>
    <t xml:space="preserve">And Cents Eighteen </t>
  </si>
  <si>
    <t xml:space="preserve">Nineteen </t>
  </si>
  <si>
    <t xml:space="preserve">Nineteen Hundred </t>
  </si>
  <si>
    <t xml:space="preserve">Nineteen Thousand </t>
  </si>
  <si>
    <t xml:space="preserve">Nineteen Million </t>
  </si>
  <si>
    <t xml:space="preserve">And Cents Nineteen </t>
  </si>
  <si>
    <t xml:space="preserve">Twenty </t>
  </si>
  <si>
    <t xml:space="preserve">Twenty Hundred </t>
  </si>
  <si>
    <t xml:space="preserve">Twenty Thousand </t>
  </si>
  <si>
    <t xml:space="preserve">Twenty Million </t>
  </si>
  <si>
    <t xml:space="preserve">And Cents Twenty </t>
  </si>
  <si>
    <t xml:space="preserve">Twenty One </t>
  </si>
  <si>
    <t xml:space="preserve">Twenty One Hundred </t>
  </si>
  <si>
    <t xml:space="preserve">Twenty One Thousand </t>
  </si>
  <si>
    <t xml:space="preserve">Twenty One Million </t>
  </si>
  <si>
    <t xml:space="preserve">And Cents Twenty One </t>
  </si>
  <si>
    <t xml:space="preserve">Twenty Two </t>
  </si>
  <si>
    <t xml:space="preserve">Twenty Two Hundred </t>
  </si>
  <si>
    <t xml:space="preserve">Twenty Two Thousand </t>
  </si>
  <si>
    <t xml:space="preserve">Twenty Two Million </t>
  </si>
  <si>
    <t xml:space="preserve">And Cents Twenty Two </t>
  </si>
  <si>
    <t xml:space="preserve">Twenty Three </t>
  </si>
  <si>
    <t xml:space="preserve">Twenty Three Hundred </t>
  </si>
  <si>
    <t xml:space="preserve">Twenty Three Thousand </t>
  </si>
  <si>
    <t xml:space="preserve">Twenty Three Million </t>
  </si>
  <si>
    <t xml:space="preserve">And Cents Twenty Three </t>
  </si>
  <si>
    <t xml:space="preserve">Twenty Four </t>
  </si>
  <si>
    <t xml:space="preserve">Twenty Four Hundred </t>
  </si>
  <si>
    <t xml:space="preserve">Twenty Four Thousand </t>
  </si>
  <si>
    <t xml:space="preserve">Twenty Four Million </t>
  </si>
  <si>
    <t xml:space="preserve">And Cents Twenty Four </t>
  </si>
  <si>
    <t xml:space="preserve">Twenty Five </t>
  </si>
  <si>
    <t xml:space="preserve">Twenty Five Hundred </t>
  </si>
  <si>
    <t xml:space="preserve">Twenty Five Thousand </t>
  </si>
  <si>
    <t xml:space="preserve">Twenty Five Million </t>
  </si>
  <si>
    <t xml:space="preserve">And Cents Twenty Five </t>
  </si>
  <si>
    <t xml:space="preserve">Twenty Six </t>
  </si>
  <si>
    <t xml:space="preserve">Twenty Six Hundred </t>
  </si>
  <si>
    <t xml:space="preserve">Twenty Six Thousand </t>
  </si>
  <si>
    <t xml:space="preserve">Twenty Six Million </t>
  </si>
  <si>
    <t xml:space="preserve">And Cents Twenty Six </t>
  </si>
  <si>
    <t xml:space="preserve">Twenty Seven </t>
  </si>
  <si>
    <t xml:space="preserve">Twenty Seven Hundred </t>
  </si>
  <si>
    <t xml:space="preserve">Twenty Seven Thousand </t>
  </si>
  <si>
    <t xml:space="preserve">Twenty Seven Million </t>
  </si>
  <si>
    <t xml:space="preserve">And Cents Twenty Seven </t>
  </si>
  <si>
    <t xml:space="preserve">Twenty Eight </t>
  </si>
  <si>
    <t xml:space="preserve">Twenty Eight Hundred </t>
  </si>
  <si>
    <t xml:space="preserve">Twenty Eight Thousand </t>
  </si>
  <si>
    <t xml:space="preserve">Twenty Eight Million </t>
  </si>
  <si>
    <t xml:space="preserve">And Cents Twenty Eight </t>
  </si>
  <si>
    <t xml:space="preserve">Twenty Nine </t>
  </si>
  <si>
    <t xml:space="preserve">Twenty Nine Hundred </t>
  </si>
  <si>
    <t xml:space="preserve">Twenty Nine Thousand </t>
  </si>
  <si>
    <t xml:space="preserve">Twenty Nine Million </t>
  </si>
  <si>
    <t xml:space="preserve">And Cents Twenty Nine </t>
  </si>
  <si>
    <t xml:space="preserve">Thirty </t>
  </si>
  <si>
    <t xml:space="preserve">Thirty Hundred </t>
  </si>
  <si>
    <t xml:space="preserve">Thirty Thousand </t>
  </si>
  <si>
    <t xml:space="preserve">Thirty Million </t>
  </si>
  <si>
    <t xml:space="preserve">And Cents Thirty </t>
  </si>
  <si>
    <t xml:space="preserve">Thirty One </t>
  </si>
  <si>
    <t xml:space="preserve">Thirty One Hundred </t>
  </si>
  <si>
    <t xml:space="preserve">Thirty One Thousand </t>
  </si>
  <si>
    <t xml:space="preserve">Thirty One Million </t>
  </si>
  <si>
    <t xml:space="preserve">And Cents Thirty One </t>
  </si>
  <si>
    <t xml:space="preserve">Thirty Two </t>
  </si>
  <si>
    <t xml:space="preserve">Thirty Two Hundred </t>
  </si>
  <si>
    <t xml:space="preserve">Thirty Two Thousand </t>
  </si>
  <si>
    <t xml:space="preserve">Thirty Two Million </t>
  </si>
  <si>
    <t xml:space="preserve">And Cents Thirty Two </t>
  </si>
  <si>
    <t xml:space="preserve">Thirty Three </t>
  </si>
  <si>
    <t xml:space="preserve">Thirty Three Hundred </t>
  </si>
  <si>
    <t xml:space="preserve">Thirty Three Thousand </t>
  </si>
  <si>
    <t xml:space="preserve">Thirty Three Million </t>
  </si>
  <si>
    <t xml:space="preserve">And Cents Thirty Three </t>
  </si>
  <si>
    <t xml:space="preserve">Thirty Four </t>
  </si>
  <si>
    <t xml:space="preserve">Thirty Four Hundred </t>
  </si>
  <si>
    <t xml:space="preserve">Thirty Four Thousand </t>
  </si>
  <si>
    <t xml:space="preserve">Thirty Four Million </t>
  </si>
  <si>
    <t xml:space="preserve">And Cents Thirty Four </t>
  </si>
  <si>
    <t xml:space="preserve">Thirty Five </t>
  </si>
  <si>
    <t xml:space="preserve">Thirty Five Hundred </t>
  </si>
  <si>
    <t xml:space="preserve">Thirty Five Thousand </t>
  </si>
  <si>
    <t xml:space="preserve">Thirty Five Million </t>
  </si>
  <si>
    <t xml:space="preserve">And Cents Thirty Five </t>
  </si>
  <si>
    <t xml:space="preserve">Thirty Six </t>
  </si>
  <si>
    <t xml:space="preserve">Thirty Six Hundred </t>
  </si>
  <si>
    <t xml:space="preserve">Thirty Six Thousand </t>
  </si>
  <si>
    <t xml:space="preserve">Thirty Six Million </t>
  </si>
  <si>
    <t xml:space="preserve">And Cents Thirty Six </t>
  </si>
  <si>
    <t xml:space="preserve">Thirty Seven </t>
  </si>
  <si>
    <t xml:space="preserve">Thirty Seven Hundred </t>
  </si>
  <si>
    <t xml:space="preserve">Thirty Seven Thousand </t>
  </si>
  <si>
    <t xml:space="preserve">Thirty Seven Million </t>
  </si>
  <si>
    <t xml:space="preserve">And Cents Thirty Seven </t>
  </si>
  <si>
    <t xml:space="preserve">Thirty Eight </t>
  </si>
  <si>
    <t xml:space="preserve">Thirty Eight Hundred </t>
  </si>
  <si>
    <t xml:space="preserve">Thirty Eight Thousand </t>
  </si>
  <si>
    <t xml:space="preserve">Thirty Eight Million </t>
  </si>
  <si>
    <t xml:space="preserve">And Cents Thirty Eight </t>
  </si>
  <si>
    <t xml:space="preserve">Thirty Nine </t>
  </si>
  <si>
    <t xml:space="preserve">Thirty Nine Hundred </t>
  </si>
  <si>
    <t xml:space="preserve">Thirty Nine Thousand </t>
  </si>
  <si>
    <t xml:space="preserve">Thirty Nine Million </t>
  </si>
  <si>
    <t xml:space="preserve">And Cents Thirty Nine </t>
  </si>
  <si>
    <t xml:space="preserve">Forty </t>
  </si>
  <si>
    <t xml:space="preserve">Forty Hundred </t>
  </si>
  <si>
    <t xml:space="preserve">Forty Thousand </t>
  </si>
  <si>
    <t xml:space="preserve">Forty Million </t>
  </si>
  <si>
    <t xml:space="preserve">And Cents Forty </t>
  </si>
  <si>
    <t xml:space="preserve">Forty One </t>
  </si>
  <si>
    <t xml:space="preserve">Forty One Hundred </t>
  </si>
  <si>
    <t xml:space="preserve">Forty One Thousand </t>
  </si>
  <si>
    <t xml:space="preserve">Forty One Million </t>
  </si>
  <si>
    <t xml:space="preserve">And Cents Forty One </t>
  </si>
  <si>
    <t xml:space="preserve">Forty Two </t>
  </si>
  <si>
    <t xml:space="preserve">Forty Two Hundred </t>
  </si>
  <si>
    <t xml:space="preserve">Forty Two Thousand </t>
  </si>
  <si>
    <t xml:space="preserve">Forty Two Million </t>
  </si>
  <si>
    <t xml:space="preserve">And Cents Forty Two </t>
  </si>
  <si>
    <t xml:space="preserve">Forty Three </t>
  </si>
  <si>
    <t xml:space="preserve">Forty Three Hundred </t>
  </si>
  <si>
    <t xml:space="preserve">Forty Three Thousand </t>
  </si>
  <si>
    <t xml:space="preserve">Forty Three Million </t>
  </si>
  <si>
    <t xml:space="preserve">And Cents Forty Three </t>
  </si>
  <si>
    <t xml:space="preserve">Forty Four </t>
  </si>
  <si>
    <t xml:space="preserve">Forty Four Hundred </t>
  </si>
  <si>
    <t xml:space="preserve">Forty Four Thousand </t>
  </si>
  <si>
    <t xml:space="preserve">Forty Four Million </t>
  </si>
  <si>
    <t xml:space="preserve">And Cents Forty Four </t>
  </si>
  <si>
    <t xml:space="preserve">Forty Five </t>
  </si>
  <si>
    <t xml:space="preserve">Forty Five Hundred </t>
  </si>
  <si>
    <t xml:space="preserve">Forty Five Thousand </t>
  </si>
  <si>
    <t xml:space="preserve">Forty Five Million </t>
  </si>
  <si>
    <t xml:space="preserve">And Cents Forty Five </t>
  </si>
  <si>
    <t xml:space="preserve">Forty Six </t>
  </si>
  <si>
    <t xml:space="preserve">Forty Six Hundred </t>
  </si>
  <si>
    <t xml:space="preserve">Forty Six Thousand </t>
  </si>
  <si>
    <t xml:space="preserve">Forty Six Million </t>
  </si>
  <si>
    <t xml:space="preserve">And Cents Forty Six </t>
  </si>
  <si>
    <t xml:space="preserve">Forty Seven </t>
  </si>
  <si>
    <t xml:space="preserve">Forty Seven Hundred </t>
  </si>
  <si>
    <t xml:space="preserve">Forty Seven Thousand </t>
  </si>
  <si>
    <t xml:space="preserve">Forty Seven Million </t>
  </si>
  <si>
    <t xml:space="preserve">And Cents Forty Seven </t>
  </si>
  <si>
    <t xml:space="preserve">Forty Eight </t>
  </si>
  <si>
    <t xml:space="preserve">Forty Eight Hundred </t>
  </si>
  <si>
    <t xml:space="preserve">Forty Eight Thousand </t>
  </si>
  <si>
    <t xml:space="preserve">Forty Eight Million </t>
  </si>
  <si>
    <t xml:space="preserve">And Cents Forty Eight </t>
  </si>
  <si>
    <t xml:space="preserve">Forty Nine </t>
  </si>
  <si>
    <t xml:space="preserve">Forty Nine Hundred </t>
  </si>
  <si>
    <t xml:space="preserve">Forty Nine Thousand </t>
  </si>
  <si>
    <t xml:space="preserve">Forty Nine Million </t>
  </si>
  <si>
    <t xml:space="preserve">And Cents Forty Nine </t>
  </si>
  <si>
    <t xml:space="preserve">Fifty </t>
  </si>
  <si>
    <t xml:space="preserve">Fifty Hundred </t>
  </si>
  <si>
    <t xml:space="preserve">Fifty Thousand </t>
  </si>
  <si>
    <t xml:space="preserve">Fifty Million </t>
  </si>
  <si>
    <t xml:space="preserve">And Cents Fifty </t>
  </si>
  <si>
    <t xml:space="preserve">Fifty One </t>
  </si>
  <si>
    <t xml:space="preserve">Fifty One Hundred </t>
  </si>
  <si>
    <t xml:space="preserve">Fifty One Thousand </t>
  </si>
  <si>
    <t xml:space="preserve">Fifty One Million </t>
  </si>
  <si>
    <t xml:space="preserve">And Cents Fifty One </t>
  </si>
  <si>
    <t xml:space="preserve">Fifty Two </t>
  </si>
  <si>
    <t xml:space="preserve">Fifty Two Hundred </t>
  </si>
  <si>
    <t xml:space="preserve">Fifty Two Thousand </t>
  </si>
  <si>
    <t xml:space="preserve">Fifty Two Million </t>
  </si>
  <si>
    <t xml:space="preserve">And Cents Fifty Two </t>
  </si>
  <si>
    <t xml:space="preserve">Fifty Three </t>
  </si>
  <si>
    <t xml:space="preserve">Fifty Three Hundred </t>
  </si>
  <si>
    <t xml:space="preserve">Fifty Three Thousand </t>
  </si>
  <si>
    <t xml:space="preserve">Fifty Three Million </t>
  </si>
  <si>
    <t xml:space="preserve">And Cents Fifty Three </t>
  </si>
  <si>
    <t xml:space="preserve">Fifty Four </t>
  </si>
  <si>
    <t xml:space="preserve">Fifty Four Hundred </t>
  </si>
  <si>
    <t xml:space="preserve">Fifty Four Thousand </t>
  </si>
  <si>
    <t xml:space="preserve">Fifty Four Million </t>
  </si>
  <si>
    <t xml:space="preserve">And Cents Fifty Four </t>
  </si>
  <si>
    <t xml:space="preserve">Fifty Five </t>
  </si>
  <si>
    <t xml:space="preserve">Fifty Five Hundred </t>
  </si>
  <si>
    <t xml:space="preserve">Fifty Five Thousand </t>
  </si>
  <si>
    <t xml:space="preserve">Fifty Five Million </t>
  </si>
  <si>
    <t xml:space="preserve">And Cents Fifty Five </t>
  </si>
  <si>
    <t xml:space="preserve">Fifty Six </t>
  </si>
  <si>
    <t xml:space="preserve">Fifty Six Hundred </t>
  </si>
  <si>
    <t xml:space="preserve">Fifty Six Thousand </t>
  </si>
  <si>
    <t xml:space="preserve">Fifty Six Million </t>
  </si>
  <si>
    <t xml:space="preserve">And Cents Fifty Six </t>
  </si>
  <si>
    <t xml:space="preserve">Fifty Seven </t>
  </si>
  <si>
    <t xml:space="preserve">Fifty Seven Hundred </t>
  </si>
  <si>
    <t xml:space="preserve">Fifty Seven Thousand </t>
  </si>
  <si>
    <t xml:space="preserve">Fifty Seven Million </t>
  </si>
  <si>
    <t xml:space="preserve">And Cents Fifty Seven </t>
  </si>
  <si>
    <t xml:space="preserve">Fifty Eight </t>
  </si>
  <si>
    <t xml:space="preserve">Fifty Eight Hundred </t>
  </si>
  <si>
    <t xml:space="preserve">Fifty Eight Thousand </t>
  </si>
  <si>
    <t xml:space="preserve">Fifty Eight Million </t>
  </si>
  <si>
    <t xml:space="preserve">And Cents Fifty Eight </t>
  </si>
  <si>
    <t xml:space="preserve">Fifty Nine </t>
  </si>
  <si>
    <t xml:space="preserve">Fifty Nine Hundred </t>
  </si>
  <si>
    <t xml:space="preserve">Fifty Nine Thousand </t>
  </si>
  <si>
    <t xml:space="preserve">Fifty Nine Million </t>
  </si>
  <si>
    <t xml:space="preserve">And Cents Fifty Nine </t>
  </si>
  <si>
    <t xml:space="preserve">Sixty </t>
  </si>
  <si>
    <t xml:space="preserve">Sixty Hundred </t>
  </si>
  <si>
    <t xml:space="preserve">Sixty Thousand </t>
  </si>
  <si>
    <t xml:space="preserve">Sixty Million </t>
  </si>
  <si>
    <t xml:space="preserve">And Cents Sixty </t>
  </si>
  <si>
    <t xml:space="preserve">Sixty One </t>
  </si>
  <si>
    <t xml:space="preserve">Sixty One Hundred </t>
  </si>
  <si>
    <t xml:space="preserve">Sixty One Thousand </t>
  </si>
  <si>
    <t xml:space="preserve">Sixty One Million </t>
  </si>
  <si>
    <t xml:space="preserve">And Cents Sixty One </t>
  </si>
  <si>
    <t xml:space="preserve">Sixty Two </t>
  </si>
  <si>
    <t xml:space="preserve">Sixty Two Hundred </t>
  </si>
  <si>
    <t xml:space="preserve">Sixty Two Thousand </t>
  </si>
  <si>
    <t xml:space="preserve">Sixty Two Million </t>
  </si>
  <si>
    <t xml:space="preserve">And Cents Sixty Two </t>
  </si>
  <si>
    <t xml:space="preserve">Sixty Three </t>
  </si>
  <si>
    <t xml:space="preserve">Sixty Three Hundred </t>
  </si>
  <si>
    <t xml:space="preserve">Sixty Three Thousand </t>
  </si>
  <si>
    <t xml:space="preserve">Sixty Three Million </t>
  </si>
  <si>
    <t xml:space="preserve">And Cents Sixty Three </t>
  </si>
  <si>
    <t xml:space="preserve">Sixty Four </t>
  </si>
  <si>
    <t xml:space="preserve">Sixty Four Hundred </t>
  </si>
  <si>
    <t xml:space="preserve">Sixty Four Thousand </t>
  </si>
  <si>
    <t xml:space="preserve">Sixty Four Million </t>
  </si>
  <si>
    <t xml:space="preserve">And Cents Sixty Four </t>
  </si>
  <si>
    <t xml:space="preserve">Sixty Five </t>
  </si>
  <si>
    <t xml:space="preserve">Sixty Five Hundred </t>
  </si>
  <si>
    <t xml:space="preserve">Sixty Five Thousand </t>
  </si>
  <si>
    <t xml:space="preserve">Sixty Five Million </t>
  </si>
  <si>
    <t xml:space="preserve">And Cents Sixty Five </t>
  </si>
  <si>
    <t xml:space="preserve">Sixty Six </t>
  </si>
  <si>
    <t xml:space="preserve">Sixty Six Hundred </t>
  </si>
  <si>
    <t xml:space="preserve">Sixty Six Thousand </t>
  </si>
  <si>
    <t xml:space="preserve">Sixty Six Million </t>
  </si>
  <si>
    <t xml:space="preserve">And Cents Sixty Six </t>
  </si>
  <si>
    <t xml:space="preserve">Sixty Seven </t>
  </si>
  <si>
    <t xml:space="preserve">Sixty Seven Hundred </t>
  </si>
  <si>
    <t xml:space="preserve">Sixty Seven Thousand </t>
  </si>
  <si>
    <t xml:space="preserve">Sixty Seven Million </t>
  </si>
  <si>
    <t xml:space="preserve">And Cents Sixty Seven </t>
  </si>
  <si>
    <t xml:space="preserve">Sixty Eight </t>
  </si>
  <si>
    <t xml:space="preserve">Sixty Eight Hundred </t>
  </si>
  <si>
    <t xml:space="preserve">Sixty Eight Thousand </t>
  </si>
  <si>
    <t xml:space="preserve">Sixty Eight Million </t>
  </si>
  <si>
    <t xml:space="preserve">And Cents Sixty Eight </t>
  </si>
  <si>
    <t xml:space="preserve">Sixty Nine </t>
  </si>
  <si>
    <t xml:space="preserve">Sixty Nine Hundred </t>
  </si>
  <si>
    <t xml:space="preserve">Sixty Nine Thousand </t>
  </si>
  <si>
    <t xml:space="preserve">Sixty Nine Million </t>
  </si>
  <si>
    <t xml:space="preserve">And Cents Sixty Nine </t>
  </si>
  <si>
    <t xml:space="preserve">Seventy </t>
  </si>
  <si>
    <t xml:space="preserve">Seventy Hundred </t>
  </si>
  <si>
    <t xml:space="preserve">Seventy Thousand </t>
  </si>
  <si>
    <t xml:space="preserve">Seventy Million </t>
  </si>
  <si>
    <t xml:space="preserve">And Cents Seventy </t>
  </si>
  <si>
    <t xml:space="preserve">Seventy One </t>
  </si>
  <si>
    <t xml:space="preserve">Seventy One Hundred </t>
  </si>
  <si>
    <t xml:space="preserve">Seventy One Thousand </t>
  </si>
  <si>
    <t xml:space="preserve">Seventy One Million </t>
  </si>
  <si>
    <t xml:space="preserve">And Cents Seventy One </t>
  </si>
  <si>
    <t xml:space="preserve">Seventy Two </t>
  </si>
  <si>
    <t xml:space="preserve">Seventy Two Hundred </t>
  </si>
  <si>
    <t xml:space="preserve">Seventy Two Thousand </t>
  </si>
  <si>
    <t xml:space="preserve">Seventy Two Million </t>
  </si>
  <si>
    <t xml:space="preserve">And Cents Seventy Two </t>
  </si>
  <si>
    <t xml:space="preserve">Seventy Three </t>
  </si>
  <si>
    <t xml:space="preserve">Seventy Three Hundred </t>
  </si>
  <si>
    <t xml:space="preserve">Seventy Three Thousand </t>
  </si>
  <si>
    <t xml:space="preserve">Seventy Three Million </t>
  </si>
  <si>
    <t xml:space="preserve">And Cents Seventy Three </t>
  </si>
  <si>
    <t xml:space="preserve">Seventy Four </t>
  </si>
  <si>
    <t xml:space="preserve">Seventy Four Hundred </t>
  </si>
  <si>
    <t xml:space="preserve">Seventy Four Thousand </t>
  </si>
  <si>
    <t xml:space="preserve">Seventy Four Million </t>
  </si>
  <si>
    <t xml:space="preserve">And Cents Seventy Four </t>
  </si>
  <si>
    <t xml:space="preserve">Seventy Five </t>
  </si>
  <si>
    <t xml:space="preserve">Seventy Five Hundred </t>
  </si>
  <si>
    <t xml:space="preserve">Seventy Five Thousand </t>
  </si>
  <si>
    <t xml:space="preserve">Seventy Five Million </t>
  </si>
  <si>
    <t xml:space="preserve">And Cents Seventy Five </t>
  </si>
  <si>
    <t xml:space="preserve">Seventy Six </t>
  </si>
  <si>
    <t xml:space="preserve">Seventy Six Hundred </t>
  </si>
  <si>
    <t xml:space="preserve">Seventy Six Thousand </t>
  </si>
  <si>
    <t xml:space="preserve">Seventy Six Million </t>
  </si>
  <si>
    <t xml:space="preserve">And Cents Seventy Six </t>
  </si>
  <si>
    <t xml:space="preserve">Seventy Seven </t>
  </si>
  <si>
    <t xml:space="preserve">Seventy Seven Hundred </t>
  </si>
  <si>
    <t xml:space="preserve">Seventy Seven Thousand </t>
  </si>
  <si>
    <t xml:space="preserve">Seventy Seven Million </t>
  </si>
  <si>
    <t xml:space="preserve">And Cents Seventy Seven </t>
  </si>
  <si>
    <t xml:space="preserve">Seventy Eight </t>
  </si>
  <si>
    <t xml:space="preserve">Seventy Eight Hundred </t>
  </si>
  <si>
    <t xml:space="preserve">Seventy Eight Thousand </t>
  </si>
  <si>
    <t xml:space="preserve">Seventy Eight Million </t>
  </si>
  <si>
    <t xml:space="preserve">And Cents Seventy Eight </t>
  </si>
  <si>
    <t xml:space="preserve">Seventy Nine </t>
  </si>
  <si>
    <t xml:space="preserve">Seventy Nine Hundred </t>
  </si>
  <si>
    <t xml:space="preserve">Seventy Nine Thousand </t>
  </si>
  <si>
    <t xml:space="preserve">Seventy Nine Million </t>
  </si>
  <si>
    <t xml:space="preserve">And Cents Seventy Nine </t>
  </si>
  <si>
    <t xml:space="preserve">Eighty </t>
  </si>
  <si>
    <t xml:space="preserve">Eighty Hundred </t>
  </si>
  <si>
    <t xml:space="preserve">Eighty Thousand </t>
  </si>
  <si>
    <t xml:space="preserve">Eightty Million </t>
  </si>
  <si>
    <t xml:space="preserve">And Cents Eighty </t>
  </si>
  <si>
    <t xml:space="preserve">Eighty One </t>
  </si>
  <si>
    <t xml:space="preserve">Eighty One Hundred </t>
  </si>
  <si>
    <t xml:space="preserve">Eighty One Thousand </t>
  </si>
  <si>
    <t xml:space="preserve">Eighty One Million </t>
  </si>
  <si>
    <t xml:space="preserve">And Cents Eighty One </t>
  </si>
  <si>
    <t xml:space="preserve">Eighty Two </t>
  </si>
  <si>
    <t xml:space="preserve">Eighty Two Hundred </t>
  </si>
  <si>
    <t xml:space="preserve">Eighty Two Thousand </t>
  </si>
  <si>
    <t xml:space="preserve">Eighty Two Million </t>
  </si>
  <si>
    <t xml:space="preserve">And Cents Eighty Two </t>
  </si>
  <si>
    <t xml:space="preserve">Eighty Three </t>
  </si>
  <si>
    <t xml:space="preserve">Eighty Three Hundred </t>
  </si>
  <si>
    <t xml:space="preserve">Eighty Three Thousand </t>
  </si>
  <si>
    <t xml:space="preserve">Eighty Three Million </t>
  </si>
  <si>
    <t xml:space="preserve">And Cents Eighty Three </t>
  </si>
  <si>
    <t xml:space="preserve">Eighty Four </t>
  </si>
  <si>
    <t xml:space="preserve">Eighty Four Hundred </t>
  </si>
  <si>
    <t xml:space="preserve">Eighty Four Thousand </t>
  </si>
  <si>
    <t xml:space="preserve">Eighty Four Million </t>
  </si>
  <si>
    <t xml:space="preserve">And Cents Eighty Four </t>
  </si>
  <si>
    <t xml:space="preserve">Eighty Five </t>
  </si>
  <si>
    <t xml:space="preserve">Eighty Five Hundred </t>
  </si>
  <si>
    <t xml:space="preserve">Eighty Five Thousand </t>
  </si>
  <si>
    <t xml:space="preserve">Eighty Five Million </t>
  </si>
  <si>
    <t xml:space="preserve">And Cents Eighty Five </t>
  </si>
  <si>
    <t xml:space="preserve">Eighty Six </t>
  </si>
  <si>
    <t xml:space="preserve">Eighty Six Hundred </t>
  </si>
  <si>
    <t xml:space="preserve">Eighty Six Thousand </t>
  </si>
  <si>
    <t xml:space="preserve">Eighty Six Million </t>
  </si>
  <si>
    <t xml:space="preserve">And Cents Eighty Six </t>
  </si>
  <si>
    <t xml:space="preserve">Eighty Seven </t>
  </si>
  <si>
    <t xml:space="preserve">Eighty Seven Hundred </t>
  </si>
  <si>
    <t xml:space="preserve">Eighty Seven Thousand </t>
  </si>
  <si>
    <t xml:space="preserve">Eighty Seven Million </t>
  </si>
  <si>
    <t xml:space="preserve">And Cents Eighty Seven </t>
  </si>
  <si>
    <t xml:space="preserve">Eighty Eight </t>
  </si>
  <si>
    <t xml:space="preserve">Eighty Eight Hundred </t>
  </si>
  <si>
    <t xml:space="preserve">Eighty Eight Thousand </t>
  </si>
  <si>
    <t xml:space="preserve">Eighty Eight Million </t>
  </si>
  <si>
    <t xml:space="preserve">And Cents Eighty Eight </t>
  </si>
  <si>
    <t xml:space="preserve">Eighty Nine </t>
  </si>
  <si>
    <t xml:space="preserve">Eighty Nine Hundred </t>
  </si>
  <si>
    <t xml:space="preserve">Eighty Nine Thousand </t>
  </si>
  <si>
    <t xml:space="preserve">Eighty Nine Million </t>
  </si>
  <si>
    <t xml:space="preserve">And Cents Eighty Nine </t>
  </si>
  <si>
    <t xml:space="preserve">Ninety </t>
  </si>
  <si>
    <t xml:space="preserve">Ninety Hundred </t>
  </si>
  <si>
    <t xml:space="preserve">Ninety Thousand </t>
  </si>
  <si>
    <t xml:space="preserve">Ninety Million </t>
  </si>
  <si>
    <t xml:space="preserve">And Cents Ninety </t>
  </si>
  <si>
    <t xml:space="preserve">Ninety One </t>
  </si>
  <si>
    <t xml:space="preserve">Ninety One Hundred </t>
  </si>
  <si>
    <t xml:space="preserve">Ninety One Thousand </t>
  </si>
  <si>
    <t xml:space="preserve">Ninety One Million </t>
  </si>
  <si>
    <t xml:space="preserve">And Cents Ninety One </t>
  </si>
  <si>
    <t xml:space="preserve">Ninety Two </t>
  </si>
  <si>
    <t xml:space="preserve">Ninety Two Hundred </t>
  </si>
  <si>
    <t xml:space="preserve">Ninety Two Thousand </t>
  </si>
  <si>
    <t xml:space="preserve">Ninety Two Million </t>
  </si>
  <si>
    <t xml:space="preserve">And Cents Ninety Two </t>
  </si>
  <si>
    <t xml:space="preserve">Ninety Three </t>
  </si>
  <si>
    <t xml:space="preserve">Ninety Three Hundred </t>
  </si>
  <si>
    <t xml:space="preserve">Ninety Three Thousand </t>
  </si>
  <si>
    <t xml:space="preserve">Ninety Three Million </t>
  </si>
  <si>
    <t xml:space="preserve">And Cents Ninety Three </t>
  </si>
  <si>
    <t xml:space="preserve">Ninety Four </t>
  </si>
  <si>
    <t xml:space="preserve">Ninety Four Hundred </t>
  </si>
  <si>
    <t xml:space="preserve">Ninety Four Thousand </t>
  </si>
  <si>
    <t xml:space="preserve">Ninety Four Million </t>
  </si>
  <si>
    <t xml:space="preserve">And Cents Ninety Four </t>
  </si>
  <si>
    <t xml:space="preserve">Ninety Five </t>
  </si>
  <si>
    <t xml:space="preserve">Ninety Five Hundred </t>
  </si>
  <si>
    <t xml:space="preserve">Ninety Five Thousand </t>
  </si>
  <si>
    <t xml:space="preserve">Ninety Five Million </t>
  </si>
  <si>
    <t xml:space="preserve">And Cents Ninety Five </t>
  </si>
  <si>
    <t xml:space="preserve">Ninety Six </t>
  </si>
  <si>
    <t xml:space="preserve">Ninety Six Hundred </t>
  </si>
  <si>
    <t xml:space="preserve">Ninety Six Thousand </t>
  </si>
  <si>
    <t xml:space="preserve">Ninety Six Million  </t>
  </si>
  <si>
    <t xml:space="preserve">And Cents Ninety Six </t>
  </si>
  <si>
    <t xml:space="preserve">Ninety Seven </t>
  </si>
  <si>
    <t xml:space="preserve">Ninety Seven Hundred </t>
  </si>
  <si>
    <t xml:space="preserve">Ninety Seven Thousand </t>
  </si>
  <si>
    <t xml:space="preserve">Ninety Seven Million  </t>
  </si>
  <si>
    <t xml:space="preserve">And Cents Ninety Seven </t>
  </si>
  <si>
    <t xml:space="preserve">Ninety Eight </t>
  </si>
  <si>
    <t xml:space="preserve">Ninety Eight Hundred </t>
  </si>
  <si>
    <t xml:space="preserve">Ninety Eight Thousand </t>
  </si>
  <si>
    <t xml:space="preserve">Ninety Eight Million  </t>
  </si>
  <si>
    <t xml:space="preserve">And Cents Ninety Eight </t>
  </si>
  <si>
    <t xml:space="preserve">Ninety Nine </t>
  </si>
  <si>
    <t xml:space="preserve">Ninety Nine Hundred </t>
  </si>
  <si>
    <t xml:space="preserve">Ninety Nine Thousand </t>
  </si>
  <si>
    <t xml:space="preserve">Ninety Nine Million  </t>
  </si>
  <si>
    <t xml:space="preserve">And Cents Ninety Nine </t>
  </si>
  <si>
    <t>Amount</t>
  </si>
  <si>
    <t>Text Figure</t>
  </si>
  <si>
    <t>Words</t>
  </si>
  <si>
    <t>**  Janet, the maximum amount is 99,999,999.00</t>
  </si>
  <si>
    <t>Million</t>
  </si>
  <si>
    <t>Hundred Thousand</t>
  </si>
  <si>
    <t>Thousand</t>
  </si>
  <si>
    <t>Hundred</t>
  </si>
  <si>
    <t>Ten</t>
  </si>
  <si>
    <t>Cents</t>
  </si>
  <si>
    <t>/th</t>
  </si>
  <si>
    <t>24X15X12</t>
  </si>
  <si>
    <t>X1375</t>
  </si>
  <si>
    <t>ARTISANS GOLD</t>
  </si>
  <si>
    <t>GREEN BAY</t>
  </si>
  <si>
    <t>LT HTHR GREY</t>
  </si>
  <si>
    <t>1-17</t>
  </si>
  <si>
    <t>18-34</t>
  </si>
  <si>
    <t>35-51</t>
  </si>
  <si>
    <t>52-71</t>
  </si>
  <si>
    <t>72-88</t>
  </si>
  <si>
    <t>89-105</t>
  </si>
  <si>
    <t>TTL/CTN NO</t>
  </si>
  <si>
    <t xml:space="preserve">LOCATION: FOB NJ WAREHOUSE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</si>
</sst>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* #,##0_);_(* \(#,##0\);_(* &quot;-&quot;??_);_(@_)"/>
    <numFmt numFmtId="167" formatCode="0.0000"/>
    <numFmt numFmtId="168" formatCode="0.000"/>
    <numFmt numFmtId="169" formatCode="0;[Red]0"/>
  </numFmts>
  <fonts count="54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u/>
      <sz val="14"/>
      <color rgb="FFFF0000"/>
      <name val="Verdana"/>
      <family val="2"/>
    </font>
    <font>
      <sz val="12"/>
      <color rgb="FFFF0000"/>
      <name val="Calibri"/>
      <family val="2"/>
      <scheme val="minor"/>
    </font>
    <font>
      <sz val="16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28"/>
      <name val="Calibri"/>
      <family val="2"/>
      <scheme val="minor"/>
    </font>
    <font>
      <b/>
      <sz val="12"/>
      <name val="Calibri"/>
      <family val="2"/>
      <scheme val="minor"/>
    </font>
    <font>
      <b/>
      <sz val="22"/>
      <name val="Calibri"/>
      <family val="2"/>
      <scheme val="minor"/>
    </font>
    <font>
      <b/>
      <u/>
      <sz val="14"/>
      <name val="Verdana"/>
      <family val="2"/>
    </font>
    <font>
      <b/>
      <sz val="14"/>
      <name val="Verdana"/>
      <family val="2"/>
    </font>
    <font>
      <b/>
      <sz val="16"/>
      <name val="Verdana"/>
      <family val="2"/>
    </font>
    <font>
      <sz val="16"/>
      <name val="Calibri"/>
      <family val="2"/>
      <scheme val="minor"/>
    </font>
    <font>
      <sz val="14"/>
      <name val="Calibri"/>
      <family val="2"/>
      <scheme val="minor"/>
    </font>
    <font>
      <b/>
      <u/>
      <sz val="14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Times New Roman"/>
      <family val="1"/>
    </font>
    <font>
      <sz val="12"/>
      <name val="Calibri"/>
      <family val="2"/>
      <scheme val="minor"/>
    </font>
    <font>
      <b/>
      <u/>
      <sz val="16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rgb="FF000000"/>
      <name val="Calibri"/>
      <family val="2"/>
    </font>
    <font>
      <b/>
      <sz val="16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u/>
      <sz val="2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2"/>
      <name val="Arial Narrow"/>
      <family val="2"/>
    </font>
    <font>
      <b/>
      <sz val="12"/>
      <name val="Arial Narrow"/>
      <family val="2"/>
    </font>
    <font>
      <sz val="12"/>
      <color theme="1"/>
      <name val="Arial"/>
      <family val="2"/>
    </font>
    <font>
      <sz val="12"/>
      <color theme="0"/>
      <name val="Arial"/>
      <family val="2"/>
    </font>
    <font>
      <sz val="13"/>
      <name val="Arial"/>
      <family val="2"/>
    </font>
    <font>
      <b/>
      <sz val="13"/>
      <name val="Arial"/>
      <family val="2"/>
    </font>
    <font>
      <b/>
      <sz val="13"/>
      <color theme="1"/>
      <name val="Arial"/>
      <family val="2"/>
    </font>
    <font>
      <b/>
      <sz val="13"/>
      <color theme="0"/>
      <name val="Arial"/>
      <family val="2"/>
    </font>
    <font>
      <sz val="13"/>
      <color theme="0"/>
      <name val="Arial"/>
      <family val="2"/>
    </font>
    <font>
      <sz val="13"/>
      <color theme="1"/>
      <name val="Arial"/>
      <family val="2"/>
    </font>
    <font>
      <sz val="10"/>
      <color theme="0"/>
      <name val="Arial"/>
      <family val="2"/>
    </font>
    <font>
      <sz val="11"/>
      <name val="Arial"/>
      <family val="2"/>
    </font>
    <font>
      <sz val="10"/>
      <name val="Arial"/>
    </font>
    <font>
      <b/>
      <sz val="12"/>
      <color rgb="FFFF0000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sz val="9"/>
      <name val="Courier New"/>
      <family val="3"/>
    </font>
    <font>
      <sz val="12"/>
      <color theme="1"/>
      <name val="Tahoma"/>
      <family val="2"/>
    </font>
    <font>
      <sz val="8"/>
      <name val="Calibri"/>
      <charset val="134"/>
      <scheme val="minor"/>
    </font>
    <font>
      <b/>
      <sz val="12"/>
      <color theme="1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13"/>
      </patternFill>
    </fill>
  </fills>
  <borders count="4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auto="1"/>
      </right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auto="1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1">
    <xf numFmtId="0" fontId="0" fillId="0" borderId="0"/>
    <xf numFmtId="0" fontId="27" fillId="0" borderId="0"/>
    <xf numFmtId="165" fontId="27" fillId="0" borderId="0" applyFont="0" applyFill="0" applyBorder="0" applyAlignment="0" applyProtection="0"/>
    <xf numFmtId="0" fontId="46" fillId="0" borderId="0"/>
    <xf numFmtId="0" fontId="46" fillId="0" borderId="0"/>
    <xf numFmtId="0" fontId="46" fillId="0" borderId="0"/>
    <xf numFmtId="165" fontId="46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0" fontId="1" fillId="0" borderId="0"/>
    <xf numFmtId="0" fontId="1" fillId="0" borderId="0"/>
  </cellStyleXfs>
  <cellXfs count="256">
    <xf numFmtId="0" fontId="0" fillId="0" borderId="0" xfId="0"/>
    <xf numFmtId="0" fontId="2" fillId="0" borderId="0" xfId="0" applyFont="1"/>
    <xf numFmtId="0" fontId="2" fillId="0" borderId="2" xfId="0" applyFont="1" applyBorder="1"/>
    <xf numFmtId="0" fontId="2" fillId="0" borderId="0" xfId="0" applyFont="1" applyBorder="1"/>
    <xf numFmtId="0" fontId="3" fillId="0" borderId="2" xfId="0" applyFont="1" applyBorder="1"/>
    <xf numFmtId="0" fontId="3" fillId="0" borderId="0" xfId="0" applyFont="1" applyBorder="1"/>
    <xf numFmtId="0" fontId="3" fillId="0" borderId="13" xfId="0" applyFont="1" applyBorder="1"/>
    <xf numFmtId="0" fontId="4" fillId="0" borderId="0" xfId="0" applyFont="1" applyBorder="1"/>
    <xf numFmtId="0" fontId="4" fillId="0" borderId="5" xfId="0" applyFont="1" applyBorder="1"/>
    <xf numFmtId="0" fontId="5" fillId="0" borderId="2" xfId="0" applyFont="1" applyBorder="1" applyAlignment="1"/>
    <xf numFmtId="0" fontId="7" fillId="0" borderId="0" xfId="0" applyFont="1" applyBorder="1"/>
    <xf numFmtId="0" fontId="3" fillId="0" borderId="12" xfId="0" applyFont="1" applyBorder="1"/>
    <xf numFmtId="0" fontId="3" fillId="0" borderId="5" xfId="0" applyFont="1" applyBorder="1"/>
    <xf numFmtId="0" fontId="3" fillId="0" borderId="15" xfId="0" applyFont="1" applyBorder="1"/>
    <xf numFmtId="0" fontId="3" fillId="0" borderId="14" xfId="0" applyFont="1" applyBorder="1"/>
    <xf numFmtId="0" fontId="4" fillId="0" borderId="2" xfId="0" applyFont="1" applyBorder="1"/>
    <xf numFmtId="0" fontId="6" fillId="0" borderId="2" xfId="0" applyFont="1" applyBorder="1"/>
    <xf numFmtId="0" fontId="8" fillId="0" borderId="2" xfId="0" applyFont="1" applyBorder="1"/>
    <xf numFmtId="0" fontId="8" fillId="0" borderId="12" xfId="0" applyFont="1" applyBorder="1"/>
    <xf numFmtId="0" fontId="8" fillId="0" borderId="0" xfId="0" applyFont="1" applyBorder="1"/>
    <xf numFmtId="0" fontId="8" fillId="0" borderId="13" xfId="0" applyFont="1" applyBorder="1"/>
    <xf numFmtId="0" fontId="13" fillId="0" borderId="3" xfId="0" applyFont="1" applyBorder="1"/>
    <xf numFmtId="0" fontId="13" fillId="0" borderId="0" xfId="0" applyFont="1" applyBorder="1"/>
    <xf numFmtId="0" fontId="14" fillId="0" borderId="3" xfId="0" applyFont="1" applyBorder="1"/>
    <xf numFmtId="0" fontId="14" fillId="0" borderId="0" xfId="0" applyFont="1" applyBorder="1"/>
    <xf numFmtId="0" fontId="15" fillId="0" borderId="0" xfId="0" applyFont="1" applyBorder="1"/>
    <xf numFmtId="0" fontId="16" fillId="0" borderId="5" xfId="0" applyFont="1" applyBorder="1"/>
    <xf numFmtId="0" fontId="16" fillId="0" borderId="2" xfId="0" applyFont="1" applyBorder="1"/>
    <xf numFmtId="0" fontId="17" fillId="0" borderId="1" xfId="0" applyFont="1" applyBorder="1"/>
    <xf numFmtId="0" fontId="12" fillId="0" borderId="2" xfId="0" applyFont="1" applyBorder="1"/>
    <xf numFmtId="0" fontId="16" fillId="0" borderId="0" xfId="0" applyFont="1" applyBorder="1"/>
    <xf numFmtId="0" fontId="18" fillId="0" borderId="1" xfId="0" applyFont="1" applyBorder="1"/>
    <xf numFmtId="0" fontId="19" fillId="0" borderId="2" xfId="0" applyFont="1" applyBorder="1"/>
    <xf numFmtId="0" fontId="20" fillId="0" borderId="3" xfId="0" applyFont="1" applyBorder="1" applyAlignment="1"/>
    <xf numFmtId="0" fontId="19" fillId="0" borderId="0" xfId="0" applyFont="1" applyBorder="1"/>
    <xf numFmtId="0" fontId="20" fillId="0" borderId="4" xfId="0" applyFont="1" applyBorder="1" applyAlignment="1"/>
    <xf numFmtId="0" fontId="13" fillId="0" borderId="5" xfId="0" applyFont="1" applyBorder="1"/>
    <xf numFmtId="0" fontId="19" fillId="0" borderId="5" xfId="0" applyFont="1" applyBorder="1"/>
    <xf numFmtId="0" fontId="16" fillId="0" borderId="11" xfId="0" applyFont="1" applyBorder="1"/>
    <xf numFmtId="0" fontId="8" fillId="0" borderId="11" xfId="0" applyFont="1" applyBorder="1"/>
    <xf numFmtId="0" fontId="21" fillId="0" borderId="11" xfId="0" applyFont="1" applyBorder="1"/>
    <xf numFmtId="0" fontId="19" fillId="0" borderId="8" xfId="0" applyFont="1" applyBorder="1" applyAlignment="1">
      <alignment horizontal="left"/>
    </xf>
    <xf numFmtId="0" fontId="8" fillId="0" borderId="5" xfId="0" applyFont="1" applyBorder="1"/>
    <xf numFmtId="0" fontId="21" fillId="0" borderId="5" xfId="0" applyFont="1" applyBorder="1"/>
    <xf numFmtId="14" fontId="19" fillId="0" borderId="4" xfId="0" applyNumberFormat="1" applyFont="1" applyBorder="1" applyAlignment="1">
      <alignment horizontal="left"/>
    </xf>
    <xf numFmtId="0" fontId="8" fillId="0" borderId="0" xfId="0" applyFont="1"/>
    <xf numFmtId="0" fontId="19" fillId="0" borderId="9" xfId="0" applyFont="1" applyBorder="1" applyAlignment="1">
      <alignment vertical="center"/>
    </xf>
    <xf numFmtId="0" fontId="19" fillId="0" borderId="9" xfId="0" applyFont="1" applyBorder="1" applyAlignment="1">
      <alignment horizontal="center"/>
    </xf>
    <xf numFmtId="0" fontId="19" fillId="2" borderId="19" xfId="0" applyFont="1" applyFill="1" applyBorder="1" applyAlignment="1">
      <alignment horizontal="center"/>
    </xf>
    <xf numFmtId="0" fontId="19" fillId="2" borderId="20" xfId="0" applyFont="1" applyFill="1" applyBorder="1" applyAlignment="1">
      <alignment horizontal="center"/>
    </xf>
    <xf numFmtId="0" fontId="19" fillId="0" borderId="7" xfId="0" applyFont="1" applyBorder="1" applyAlignment="1">
      <alignment vertical="center"/>
    </xf>
    <xf numFmtId="0" fontId="19" fillId="0" borderId="16" xfId="0" applyFont="1" applyBorder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" xfId="0" applyFont="1" applyBorder="1" applyAlignment="1">
      <alignment horizontal="left"/>
    </xf>
    <xf numFmtId="2" fontId="19" fillId="2" borderId="9" xfId="0" applyNumberFormat="1" applyFont="1" applyFill="1" applyBorder="1" applyAlignment="1">
      <alignment horizontal="center"/>
    </xf>
    <xf numFmtId="0" fontId="22" fillId="0" borderId="1" xfId="0" applyFont="1" applyBorder="1"/>
    <xf numFmtId="0" fontId="18" fillId="0" borderId="0" xfId="0" applyFont="1" applyBorder="1"/>
    <xf numFmtId="2" fontId="2" fillId="0" borderId="0" xfId="0" applyNumberFormat="1" applyFont="1"/>
    <xf numFmtId="0" fontId="8" fillId="0" borderId="1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25" fillId="0" borderId="0" xfId="0" applyFont="1" applyAlignment="1">
      <alignment vertical="center"/>
    </xf>
    <xf numFmtId="0" fontId="26" fillId="0" borderId="0" xfId="0" applyFont="1"/>
    <xf numFmtId="0" fontId="19" fillId="0" borderId="8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9" fillId="0" borderId="6" xfId="0" applyFont="1" applyBorder="1" applyAlignment="1">
      <alignment vertical="center" wrapText="1"/>
    </xf>
    <xf numFmtId="0" fontId="19" fillId="0" borderId="9" xfId="0" applyFont="1" applyBorder="1" applyAlignment="1">
      <alignment vertical="center" wrapText="1"/>
    </xf>
    <xf numFmtId="0" fontId="19" fillId="0" borderId="8" xfId="0" applyFont="1" applyBorder="1" applyAlignment="1">
      <alignment vertical="center"/>
    </xf>
    <xf numFmtId="0" fontId="19" fillId="0" borderId="16" xfId="0" applyFont="1" applyBorder="1" applyAlignment="1">
      <alignment vertical="center" wrapText="1"/>
    </xf>
    <xf numFmtId="0" fontId="13" fillId="0" borderId="3" xfId="0" applyFont="1" applyBorder="1" applyAlignment="1"/>
    <xf numFmtId="0" fontId="13" fillId="0" borderId="0" xfId="0" applyFont="1" applyBorder="1" applyAlignment="1"/>
    <xf numFmtId="0" fontId="19" fillId="0" borderId="2" xfId="0" applyFont="1" applyFill="1" applyBorder="1" applyAlignment="1">
      <alignment horizontal="center" vertical="center"/>
    </xf>
    <xf numFmtId="0" fontId="19" fillId="2" borderId="12" xfId="0" applyFont="1" applyFill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9" fillId="2" borderId="15" xfId="0" applyFont="1" applyFill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2" borderId="23" xfId="0" applyFont="1" applyFill="1" applyBorder="1" applyAlignment="1">
      <alignment horizontal="center" vertical="center"/>
    </xf>
    <xf numFmtId="0" fontId="19" fillId="2" borderId="24" xfId="0" applyFont="1" applyFill="1" applyBorder="1" applyAlignment="1">
      <alignment horizontal="center" vertical="center"/>
    </xf>
    <xf numFmtId="2" fontId="19" fillId="0" borderId="12" xfId="0" applyNumberFormat="1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0" fontId="19" fillId="2" borderId="19" xfId="0" applyFont="1" applyFill="1" applyBorder="1" applyAlignment="1">
      <alignment horizontal="center" vertical="center"/>
    </xf>
    <xf numFmtId="0" fontId="19" fillId="2" borderId="20" xfId="0" applyFont="1" applyFill="1" applyBorder="1" applyAlignment="1">
      <alignment horizontal="center" vertical="center"/>
    </xf>
    <xf numFmtId="2" fontId="19" fillId="0" borderId="14" xfId="0" applyNumberFormat="1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2" borderId="17" xfId="0" applyFont="1" applyFill="1" applyBorder="1" applyAlignment="1">
      <alignment horizontal="center" vertical="center"/>
    </xf>
    <xf numFmtId="0" fontId="19" fillId="2" borderId="18" xfId="0" applyFont="1" applyFill="1" applyBorder="1" applyAlignment="1">
      <alignment horizontal="center" vertical="center"/>
    </xf>
    <xf numFmtId="2" fontId="19" fillId="0" borderId="15" xfId="0" applyNumberFormat="1" applyFont="1" applyBorder="1" applyAlignment="1">
      <alignment horizontal="center" vertical="center"/>
    </xf>
    <xf numFmtId="2" fontId="19" fillId="0" borderId="13" xfId="0" applyNumberFormat="1" applyFont="1" applyBorder="1" applyAlignment="1">
      <alignment horizontal="center" vertical="center"/>
    </xf>
    <xf numFmtId="0" fontId="19" fillId="2" borderId="21" xfId="0" applyFont="1" applyFill="1" applyBorder="1" applyAlignment="1">
      <alignment horizontal="center" vertical="center"/>
    </xf>
    <xf numFmtId="0" fontId="19" fillId="2" borderId="22" xfId="0" applyFont="1" applyFill="1" applyBorder="1" applyAlignment="1">
      <alignment horizontal="center" vertical="center"/>
    </xf>
    <xf numFmtId="2" fontId="19" fillId="0" borderId="9" xfId="0" applyNumberFormat="1" applyFont="1" applyBorder="1" applyAlignment="1">
      <alignment horizontal="center" vertical="center"/>
    </xf>
    <xf numFmtId="0" fontId="27" fillId="0" borderId="0" xfId="3" applyFont="1" applyBorder="1"/>
    <xf numFmtId="0" fontId="28" fillId="0" borderId="0" xfId="3" applyFont="1" applyBorder="1"/>
    <xf numFmtId="0" fontId="29" fillId="0" borderId="0" xfId="3" applyFont="1" applyAlignment="1">
      <alignment horizontal="center" vertical="center"/>
    </xf>
    <xf numFmtId="0" fontId="46" fillId="0" borderId="0" xfId="3" applyBorder="1"/>
    <xf numFmtId="0" fontId="27" fillId="0" borderId="0" xfId="3" applyFont="1"/>
    <xf numFmtId="0" fontId="46" fillId="0" borderId="0" xfId="3"/>
    <xf numFmtId="0" fontId="30" fillId="0" borderId="0" xfId="3" applyFont="1" applyBorder="1"/>
    <xf numFmtId="0" fontId="31" fillId="0" borderId="0" xfId="3" applyFont="1" applyBorder="1"/>
    <xf numFmtId="0" fontId="31" fillId="0" borderId="0" xfId="3" applyFont="1"/>
    <xf numFmtId="0" fontId="30" fillId="0" borderId="0" xfId="3" applyFont="1" applyFill="1" applyBorder="1"/>
    <xf numFmtId="49" fontId="34" fillId="3" borderId="0" xfId="4" quotePrefix="1" applyNumberFormat="1" applyFont="1" applyFill="1" applyBorder="1" applyAlignment="1">
      <alignment horizontal="center" vertical="center"/>
    </xf>
    <xf numFmtId="0" fontId="23" fillId="2" borderId="32" xfId="3" applyFont="1" applyFill="1" applyBorder="1" applyAlignment="1">
      <alignment horizontal="center" vertical="center"/>
    </xf>
    <xf numFmtId="0" fontId="24" fillId="0" borderId="34" xfId="3" applyFont="1" applyBorder="1" applyAlignment="1">
      <alignment horizontal="center" vertical="center" wrapText="1"/>
    </xf>
    <xf numFmtId="0" fontId="35" fillId="3" borderId="25" xfId="4" applyFont="1" applyFill="1" applyBorder="1" applyAlignment="1">
      <alignment horizontal="center" vertical="center"/>
    </xf>
    <xf numFmtId="0" fontId="23" fillId="2" borderId="34" xfId="3" applyFont="1" applyFill="1" applyBorder="1" applyAlignment="1">
      <alignment horizontal="center" vertical="center"/>
    </xf>
    <xf numFmtId="0" fontId="24" fillId="0" borderId="33" xfId="3" applyFont="1" applyBorder="1" applyAlignment="1">
      <alignment horizontal="center" vertical="center" wrapText="1"/>
    </xf>
    <xf numFmtId="0" fontId="24" fillId="0" borderId="35" xfId="3" applyFont="1" applyBorder="1" applyAlignment="1">
      <alignment horizontal="center" vertical="center" wrapText="1"/>
    </xf>
    <xf numFmtId="0" fontId="34" fillId="3" borderId="35" xfId="4" applyFont="1" applyFill="1" applyBorder="1" applyAlignment="1">
      <alignment horizontal="center" vertical="center"/>
    </xf>
    <xf numFmtId="0" fontId="35" fillId="3" borderId="35" xfId="4" applyFont="1" applyFill="1" applyBorder="1" applyAlignment="1">
      <alignment horizontal="center" vertical="center"/>
    </xf>
    <xf numFmtId="0" fontId="35" fillId="3" borderId="33" xfId="4" applyFont="1" applyFill="1" applyBorder="1" applyAlignment="1">
      <alignment horizontal="center" vertical="center"/>
    </xf>
    <xf numFmtId="0" fontId="35" fillId="3" borderId="25" xfId="5" applyFont="1" applyFill="1" applyBorder="1" applyAlignment="1">
      <alignment horizontal="center" vertical="center"/>
    </xf>
    <xf numFmtId="49" fontId="35" fillId="3" borderId="25" xfId="5" applyNumberFormat="1" applyFont="1" applyFill="1" applyBorder="1" applyAlignment="1">
      <alignment horizontal="center" vertical="center"/>
    </xf>
    <xf numFmtId="49" fontId="34" fillId="3" borderId="0" xfId="5" quotePrefix="1" applyNumberFormat="1" applyFont="1" applyFill="1" applyBorder="1" applyAlignment="1">
      <alignment horizontal="center" vertical="center"/>
    </xf>
    <xf numFmtId="0" fontId="35" fillId="3" borderId="35" xfId="5" applyFont="1" applyFill="1" applyBorder="1" applyAlignment="1">
      <alignment horizontal="center" vertical="center"/>
    </xf>
    <xf numFmtId="0" fontId="35" fillId="3" borderId="33" xfId="5" applyFont="1" applyFill="1" applyBorder="1" applyAlignment="1">
      <alignment horizontal="center" vertical="center"/>
    </xf>
    <xf numFmtId="0" fontId="35" fillId="4" borderId="25" xfId="5" applyFont="1" applyFill="1" applyBorder="1" applyAlignment="1">
      <alignment horizontal="center" vertical="center"/>
    </xf>
    <xf numFmtId="0" fontId="34" fillId="3" borderId="25" xfId="5" applyFont="1" applyFill="1" applyBorder="1" applyAlignment="1">
      <alignment horizontal="center" vertical="center"/>
    </xf>
    <xf numFmtId="0" fontId="34" fillId="3" borderId="35" xfId="5" applyFont="1" applyFill="1" applyBorder="1" applyAlignment="1">
      <alignment horizontal="center" vertical="center"/>
    </xf>
    <xf numFmtId="49" fontId="35" fillId="3" borderId="33" xfId="5" applyNumberFormat="1" applyFont="1" applyFill="1" applyBorder="1" applyAlignment="1">
      <alignment horizontal="center" vertical="center"/>
    </xf>
    <xf numFmtId="49" fontId="34" fillId="3" borderId="25" xfId="5" quotePrefix="1" applyNumberFormat="1" applyFont="1" applyFill="1" applyBorder="1" applyAlignment="1">
      <alignment horizontal="center" vertical="center"/>
    </xf>
    <xf numFmtId="0" fontId="33" fillId="0" borderId="0" xfId="3" applyFont="1"/>
    <xf numFmtId="0" fontId="32" fillId="0" borderId="0" xfId="3" applyFont="1"/>
    <xf numFmtId="0" fontId="36" fillId="0" borderId="0" xfId="3" applyFont="1"/>
    <xf numFmtId="0" fontId="37" fillId="0" borderId="0" xfId="3" applyFont="1" applyBorder="1"/>
    <xf numFmtId="0" fontId="46" fillId="0" borderId="0" xfId="3" applyAlignment="1">
      <alignment horizontal="center" vertical="center"/>
    </xf>
    <xf numFmtId="0" fontId="38" fillId="0" borderId="0" xfId="3" applyFont="1"/>
    <xf numFmtId="166" fontId="39" fillId="0" borderId="0" xfId="6" applyNumberFormat="1" applyFont="1" applyAlignment="1"/>
    <xf numFmtId="0" fontId="39" fillId="0" borderId="0" xfId="3" applyFont="1"/>
    <xf numFmtId="3" fontId="39" fillId="0" borderId="0" xfId="3" applyNumberFormat="1" applyFont="1" applyAlignment="1">
      <alignment horizontal="left"/>
    </xf>
    <xf numFmtId="0" fontId="40" fillId="0" borderId="0" xfId="3" applyFont="1"/>
    <xf numFmtId="0" fontId="41" fillId="0" borderId="0" xfId="3" applyFont="1" applyBorder="1"/>
    <xf numFmtId="0" fontId="42" fillId="2" borderId="0" xfId="3" applyFont="1" applyFill="1" applyBorder="1"/>
    <xf numFmtId="165" fontId="38" fillId="2" borderId="0" xfId="6" applyFont="1" applyFill="1" applyAlignment="1"/>
    <xf numFmtId="2" fontId="38" fillId="0" borderId="0" xfId="3" applyNumberFormat="1" applyFont="1" applyAlignment="1"/>
    <xf numFmtId="0" fontId="43" fillId="0" borderId="0" xfId="3" applyFont="1"/>
    <xf numFmtId="0" fontId="42" fillId="0" borderId="0" xfId="3" applyFont="1" applyBorder="1"/>
    <xf numFmtId="166" fontId="38" fillId="0" borderId="0" xfId="6" applyNumberFormat="1" applyFont="1" applyAlignment="1"/>
    <xf numFmtId="0" fontId="38" fillId="0" borderId="0" xfId="3" applyFont="1" applyAlignment="1"/>
    <xf numFmtId="0" fontId="44" fillId="2" borderId="0" xfId="3" applyFont="1" applyFill="1" applyBorder="1"/>
    <xf numFmtId="0" fontId="45" fillId="0" borderId="0" xfId="3" applyFont="1"/>
    <xf numFmtId="0" fontId="45" fillId="0" borderId="0" xfId="3" applyFont="1" applyAlignment="1"/>
    <xf numFmtId="0" fontId="24" fillId="0" borderId="0" xfId="3" applyFont="1"/>
    <xf numFmtId="0" fontId="46" fillId="2" borderId="0" xfId="3" applyFill="1"/>
    <xf numFmtId="0" fontId="48" fillId="0" borderId="0" xfId="7" applyFont="1" applyAlignment="1">
      <alignment vertical="center"/>
    </xf>
    <xf numFmtId="0" fontId="27" fillId="0" borderId="0" xfId="7" applyFont="1"/>
    <xf numFmtId="0" fontId="50" fillId="0" borderId="0" xfId="7" applyFont="1" applyFill="1"/>
    <xf numFmtId="0" fontId="50" fillId="0" borderId="0" xfId="7" applyFont="1" applyFill="1" applyBorder="1"/>
    <xf numFmtId="0" fontId="50" fillId="0" borderId="0" xfId="7" quotePrefix="1" applyFont="1" applyFill="1" applyBorder="1"/>
    <xf numFmtId="167" fontId="50" fillId="0" borderId="0" xfId="7" quotePrefix="1" applyNumberFormat="1" applyFont="1" applyFill="1" applyBorder="1"/>
    <xf numFmtId="0" fontId="50" fillId="0" borderId="0" xfId="7" applyFont="1"/>
    <xf numFmtId="0" fontId="50" fillId="0" borderId="37" xfId="7" applyFont="1" applyFill="1" applyBorder="1" applyAlignment="1">
      <alignment horizontal="left"/>
    </xf>
    <xf numFmtId="0" fontId="50" fillId="0" borderId="38" xfId="7" applyFont="1" applyFill="1" applyBorder="1"/>
    <xf numFmtId="0" fontId="50" fillId="0" borderId="37" xfId="7" applyFont="1" applyFill="1" applyBorder="1"/>
    <xf numFmtId="0" fontId="50" fillId="0" borderId="39" xfId="7" applyFont="1" applyFill="1" applyBorder="1"/>
    <xf numFmtId="0" fontId="50" fillId="0" borderId="26" xfId="7" applyFont="1" applyFill="1" applyBorder="1" applyAlignment="1">
      <alignment horizontal="left"/>
    </xf>
    <xf numFmtId="0" fontId="50" fillId="0" borderId="0" xfId="7" quotePrefix="1" applyFont="1"/>
    <xf numFmtId="0" fontId="50" fillId="0" borderId="38" xfId="7" applyFont="1" applyFill="1" applyBorder="1" applyAlignment="1">
      <alignment horizontal="left"/>
    </xf>
    <xf numFmtId="0" fontId="50" fillId="0" borderId="30" xfId="7" applyFont="1" applyFill="1" applyBorder="1" applyAlignment="1">
      <alignment horizontal="left"/>
    </xf>
    <xf numFmtId="0" fontId="50" fillId="0" borderId="29" xfId="7" applyFont="1" applyFill="1" applyBorder="1"/>
    <xf numFmtId="0" fontId="50" fillId="0" borderId="30" xfId="7" applyFont="1" applyFill="1" applyBorder="1"/>
    <xf numFmtId="0" fontId="50" fillId="0" borderId="31" xfId="7" applyFont="1" applyFill="1" applyBorder="1"/>
    <xf numFmtId="0" fontId="50" fillId="0" borderId="0" xfId="7" applyFont="1" applyFill="1" applyAlignment="1">
      <alignment horizontal="left"/>
    </xf>
    <xf numFmtId="0" fontId="50" fillId="0" borderId="25" xfId="7" applyFont="1" applyFill="1" applyBorder="1" applyAlignment="1">
      <alignment horizontal="left"/>
    </xf>
    <xf numFmtId="0" fontId="50" fillId="0" borderId="27" xfId="7" applyFont="1" applyFill="1" applyBorder="1"/>
    <xf numFmtId="0" fontId="50" fillId="0" borderId="36" xfId="7" applyFont="1" applyFill="1" applyBorder="1"/>
    <xf numFmtId="4" fontId="50" fillId="0" borderId="28" xfId="7" applyNumberFormat="1" applyFont="1" applyFill="1" applyBorder="1"/>
    <xf numFmtId="0" fontId="50" fillId="0" borderId="39" xfId="7" applyFont="1" applyFill="1" applyBorder="1" applyAlignment="1">
      <alignment horizontal="right"/>
    </xf>
    <xf numFmtId="0" fontId="50" fillId="0" borderId="25" xfId="7" applyFont="1" applyBorder="1" applyAlignment="1">
      <alignment horizontal="left"/>
    </xf>
    <xf numFmtId="0" fontId="50" fillId="0" borderId="0" xfId="7" applyFont="1" applyAlignment="1">
      <alignment horizontal="left"/>
    </xf>
    <xf numFmtId="0" fontId="50" fillId="5" borderId="0" xfId="7" applyFont="1" applyFill="1" applyAlignment="1">
      <alignment horizontal="left"/>
    </xf>
    <xf numFmtId="0" fontId="50" fillId="5" borderId="0" xfId="7" applyFont="1" applyFill="1"/>
    <xf numFmtId="0" fontId="50" fillId="0" borderId="0" xfId="7" applyFont="1" applyAlignment="1">
      <alignment horizontal="left" wrapText="1"/>
    </xf>
    <xf numFmtId="168" fontId="50" fillId="0" borderId="0" xfId="7" applyNumberFormat="1" applyFont="1" applyBorder="1"/>
    <xf numFmtId="0" fontId="24" fillId="0" borderId="33" xfId="3" applyFont="1" applyBorder="1" applyAlignment="1">
      <alignment horizontal="center" vertical="center" wrapText="1"/>
    </xf>
    <xf numFmtId="169" fontId="35" fillId="2" borderId="25" xfId="0" applyNumberFormat="1" applyFont="1" applyFill="1" applyBorder="1" applyAlignment="1">
      <alignment horizontal="center" vertical="center" wrapText="1"/>
    </xf>
    <xf numFmtId="49" fontId="53" fillId="2" borderId="25" xfId="0" applyNumberFormat="1" applyFont="1" applyFill="1" applyBorder="1" applyAlignment="1">
      <alignment horizontal="center" vertical="center" wrapText="1"/>
    </xf>
    <xf numFmtId="49" fontId="53" fillId="2" borderId="25" xfId="0" quotePrefix="1" applyNumberFormat="1" applyFont="1" applyFill="1" applyBorder="1" applyAlignment="1">
      <alignment horizontal="center" vertical="center" wrapText="1"/>
    </xf>
    <xf numFmtId="0" fontId="23" fillId="2" borderId="25" xfId="3" applyFont="1" applyFill="1" applyBorder="1" applyAlignment="1">
      <alignment horizontal="center" vertical="center"/>
    </xf>
    <xf numFmtId="0" fontId="24" fillId="0" borderId="25" xfId="3" applyFont="1" applyBorder="1" applyAlignment="1">
      <alignment horizontal="center" vertical="center" wrapText="1"/>
    </xf>
    <xf numFmtId="0" fontId="47" fillId="3" borderId="25" xfId="5" applyFont="1" applyFill="1" applyBorder="1" applyAlignment="1">
      <alignment horizontal="center" vertical="center"/>
    </xf>
    <xf numFmtId="169" fontId="53" fillId="3" borderId="25" xfId="5" applyNumberFormat="1" applyFont="1" applyFill="1" applyBorder="1" applyAlignment="1">
      <alignment horizontal="center" vertical="center"/>
    </xf>
    <xf numFmtId="169" fontId="47" fillId="3" borderId="25" xfId="5" applyNumberFormat="1" applyFont="1" applyFill="1" applyBorder="1" applyAlignment="1">
      <alignment horizontal="center" vertical="center"/>
    </xf>
    <xf numFmtId="164" fontId="49" fillId="0" borderId="0" xfId="8" applyNumberFormat="1" applyFont="1" applyAlignment="1">
      <alignment vertical="center"/>
    </xf>
    <xf numFmtId="164" fontId="49" fillId="0" borderId="0" xfId="8" applyFont="1" applyAlignment="1">
      <alignment vertical="center"/>
    </xf>
    <xf numFmtId="0" fontId="50" fillId="0" borderId="27" xfId="7" applyFont="1" applyFill="1" applyBorder="1" applyAlignment="1">
      <alignment horizontal="center"/>
    </xf>
    <xf numFmtId="0" fontId="50" fillId="0" borderId="36" xfId="7" applyFont="1" applyFill="1" applyBorder="1" applyAlignment="1">
      <alignment horizontal="center"/>
    </xf>
    <xf numFmtId="0" fontId="50" fillId="0" borderId="28" xfId="7" applyFont="1" applyFill="1" applyBorder="1" applyAlignment="1">
      <alignment horizontal="center"/>
    </xf>
    <xf numFmtId="0" fontId="50" fillId="0" borderId="38" xfId="7" applyFont="1" applyBorder="1" applyAlignment="1">
      <alignment horizontal="justify"/>
    </xf>
    <xf numFmtId="0" fontId="50" fillId="0" borderId="0" xfId="7" applyFont="1" applyBorder="1" applyAlignment="1">
      <alignment horizontal="justify"/>
    </xf>
    <xf numFmtId="49" fontId="51" fillId="2" borderId="25" xfId="10" applyNumberFormat="1" applyFont="1" applyFill="1" applyBorder="1" applyAlignment="1">
      <alignment horizontal="center" vertical="center" wrapText="1"/>
    </xf>
    <xf numFmtId="49" fontId="51" fillId="2" borderId="25" xfId="10" applyNumberFormat="1" applyFont="1" applyFill="1" applyBorder="1" applyAlignment="1">
      <alignment horizontal="center" vertical="center"/>
    </xf>
    <xf numFmtId="0" fontId="24" fillId="0" borderId="33" xfId="3" applyFont="1" applyBorder="1" applyAlignment="1">
      <alignment horizontal="center" vertical="center" wrapText="1"/>
    </xf>
    <xf numFmtId="0" fontId="24" fillId="0" borderId="34" xfId="3" applyFont="1" applyBorder="1" applyAlignment="1">
      <alignment horizontal="center" vertical="center" wrapText="1"/>
    </xf>
    <xf numFmtId="0" fontId="35" fillId="4" borderId="25" xfId="4" applyFont="1" applyFill="1" applyBorder="1" applyAlignment="1">
      <alignment horizontal="center" vertical="center"/>
    </xf>
    <xf numFmtId="0" fontId="35" fillId="4" borderId="26" xfId="4" applyFont="1" applyFill="1" applyBorder="1" applyAlignment="1">
      <alignment horizontal="center" vertical="center"/>
    </xf>
    <xf numFmtId="0" fontId="35" fillId="4" borderId="25" xfId="4" applyFont="1" applyFill="1" applyBorder="1" applyAlignment="1">
      <alignment horizontal="center" vertical="center" wrapText="1"/>
    </xf>
    <xf numFmtId="0" fontId="35" fillId="4" borderId="26" xfId="4" applyFont="1" applyFill="1" applyBorder="1" applyAlignment="1">
      <alignment horizontal="center" vertical="center" wrapText="1"/>
    </xf>
    <xf numFmtId="0" fontId="35" fillId="4" borderId="25" xfId="5" applyFont="1" applyFill="1" applyBorder="1" applyAlignment="1">
      <alignment horizontal="center" vertical="center" wrapText="1"/>
    </xf>
    <xf numFmtId="0" fontId="35" fillId="4" borderId="25" xfId="5" applyFont="1" applyFill="1" applyBorder="1" applyAlignment="1">
      <alignment horizontal="center" vertical="center"/>
    </xf>
    <xf numFmtId="0" fontId="35" fillId="4" borderId="26" xfId="5" applyFont="1" applyFill="1" applyBorder="1" applyAlignment="1">
      <alignment horizontal="center" vertical="center" wrapText="1"/>
    </xf>
    <xf numFmtId="0" fontId="35" fillId="4" borderId="29" xfId="5" applyFont="1" applyFill="1" applyBorder="1" applyAlignment="1">
      <alignment horizontal="center" vertical="center" wrapText="1"/>
    </xf>
    <xf numFmtId="0" fontId="35" fillId="4" borderId="26" xfId="5" applyFont="1" applyFill="1" applyBorder="1" applyAlignment="1">
      <alignment horizontal="center" vertical="center"/>
    </xf>
    <xf numFmtId="0" fontId="33" fillId="4" borderId="26" xfId="3" applyFont="1" applyFill="1" applyBorder="1" applyAlignment="1">
      <alignment horizontal="center" vertical="center"/>
    </xf>
    <xf numFmtId="0" fontId="33" fillId="4" borderId="29" xfId="3" applyFont="1" applyFill="1" applyBorder="1" applyAlignment="1">
      <alignment horizontal="center" vertical="center"/>
    </xf>
    <xf numFmtId="0" fontId="35" fillId="4" borderId="27" xfId="5" applyFont="1" applyFill="1" applyBorder="1" applyAlignment="1">
      <alignment horizontal="center" vertical="center"/>
    </xf>
    <xf numFmtId="0" fontId="35" fillId="4" borderId="28" xfId="5" applyFont="1" applyFill="1" applyBorder="1" applyAlignment="1">
      <alignment horizontal="center" vertical="center"/>
    </xf>
    <xf numFmtId="0" fontId="35" fillId="4" borderId="30" xfId="5" applyFont="1" applyFill="1" applyBorder="1" applyAlignment="1">
      <alignment horizontal="center" vertical="center"/>
    </xf>
    <xf numFmtId="0" fontId="35" fillId="4" borderId="31" xfId="5" applyFont="1" applyFill="1" applyBorder="1" applyAlignment="1">
      <alignment horizontal="center" vertical="center"/>
    </xf>
    <xf numFmtId="0" fontId="35" fillId="4" borderId="29" xfId="5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/>
    </xf>
    <xf numFmtId="0" fontId="19" fillId="0" borderId="8" xfId="0" applyFont="1" applyBorder="1" applyAlignment="1">
      <alignment horizontal="center"/>
    </xf>
    <xf numFmtId="0" fontId="19" fillId="0" borderId="11" xfId="0" applyFont="1" applyBorder="1" applyAlignment="1">
      <alignment horizontal="center"/>
    </xf>
    <xf numFmtId="0" fontId="19" fillId="0" borderId="6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11" fillId="0" borderId="14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4" fillId="0" borderId="3" xfId="0" applyFont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13" fillId="0" borderId="3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2" fillId="0" borderId="1" xfId="0" applyFont="1" applyBorder="1" applyAlignment="1">
      <alignment horizontal="left"/>
    </xf>
    <xf numFmtId="0" fontId="12" fillId="0" borderId="2" xfId="0" applyFont="1" applyBorder="1" applyAlignment="1">
      <alignment horizontal="left"/>
    </xf>
    <xf numFmtId="0" fontId="19" fillId="0" borderId="4" xfId="0" applyFont="1" applyBorder="1" applyAlignment="1">
      <alignment horizontal="left"/>
    </xf>
    <xf numFmtId="0" fontId="19" fillId="0" borderId="5" xfId="0" applyFont="1" applyBorder="1" applyAlignment="1">
      <alignment horizontal="left"/>
    </xf>
    <xf numFmtId="0" fontId="19" fillId="0" borderId="15" xfId="0" applyFont="1" applyBorder="1" applyAlignment="1">
      <alignment horizontal="left"/>
    </xf>
    <xf numFmtId="0" fontId="19" fillId="2" borderId="2" xfId="0" applyFont="1" applyFill="1" applyBorder="1" applyAlignment="1">
      <alignment horizontal="center" vertical="center"/>
    </xf>
    <xf numFmtId="0" fontId="19" fillId="2" borderId="12" xfId="0" applyFont="1" applyFill="1" applyBorder="1" applyAlignment="1">
      <alignment horizontal="center" vertical="center"/>
    </xf>
    <xf numFmtId="0" fontId="19" fillId="2" borderId="5" xfId="0" applyFont="1" applyFill="1" applyBorder="1" applyAlignment="1">
      <alignment horizontal="center" vertical="center"/>
    </xf>
    <xf numFmtId="0" fontId="19" fillId="2" borderId="15" xfId="0" applyFont="1" applyFill="1" applyBorder="1" applyAlignment="1">
      <alignment horizontal="center" vertical="center"/>
    </xf>
  </cellXfs>
  <cellStyles count="11">
    <cellStyle name="Comma 2" xfId="2"/>
    <cellStyle name="Comma 3" xfId="6"/>
    <cellStyle name="Currency 2" xfId="8"/>
    <cellStyle name="Normal" xfId="0" builtinId="0"/>
    <cellStyle name="Normal 2" xfId="1"/>
    <cellStyle name="Normal 2_NAFA-796-13 D-29139-1 SPAIN SEA REVISED" xfId="7"/>
    <cellStyle name="Normal 3" xfId="3"/>
    <cellStyle name="Normal 4" xfId="9"/>
    <cellStyle name="Normal 5" xfId="10"/>
    <cellStyle name="Normal_Sheet1 2 2" xfId="5"/>
    <cellStyle name="Normal_Sheet1 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4"/>
  <sheetViews>
    <sheetView topLeftCell="A106" workbookViewId="0">
      <selection activeCell="F2" sqref="F2"/>
    </sheetView>
  </sheetViews>
  <sheetFormatPr defaultRowHeight="12.75"/>
  <cols>
    <col min="1" max="4" width="8.85546875" style="154" customWidth="1"/>
    <col min="5" max="5" width="10.85546875" style="154" customWidth="1"/>
    <col min="6" max="6" width="8.85546875" style="154" customWidth="1"/>
    <col min="7" max="256" width="9.140625" style="154"/>
    <col min="257" max="260" width="8.85546875" style="154" customWidth="1"/>
    <col min="261" max="261" width="10.85546875" style="154" customWidth="1"/>
    <col min="262" max="262" width="8.85546875" style="154" customWidth="1"/>
    <col min="263" max="512" width="9.140625" style="154"/>
    <col min="513" max="516" width="8.85546875" style="154" customWidth="1"/>
    <col min="517" max="517" width="10.85546875" style="154" customWidth="1"/>
    <col min="518" max="518" width="8.85546875" style="154" customWidth="1"/>
    <col min="519" max="768" width="9.140625" style="154"/>
    <col min="769" max="772" width="8.85546875" style="154" customWidth="1"/>
    <col min="773" max="773" width="10.85546875" style="154" customWidth="1"/>
    <col min="774" max="774" width="8.85546875" style="154" customWidth="1"/>
    <col min="775" max="1024" width="9.140625" style="154"/>
    <col min="1025" max="1028" width="8.85546875" style="154" customWidth="1"/>
    <col min="1029" max="1029" width="10.85546875" style="154" customWidth="1"/>
    <col min="1030" max="1030" width="8.85546875" style="154" customWidth="1"/>
    <col min="1031" max="1280" width="9.140625" style="154"/>
    <col min="1281" max="1284" width="8.85546875" style="154" customWidth="1"/>
    <col min="1285" max="1285" width="10.85546875" style="154" customWidth="1"/>
    <col min="1286" max="1286" width="8.85546875" style="154" customWidth="1"/>
    <col min="1287" max="1536" width="9.140625" style="154"/>
    <col min="1537" max="1540" width="8.85546875" style="154" customWidth="1"/>
    <col min="1541" max="1541" width="10.85546875" style="154" customWidth="1"/>
    <col min="1542" max="1542" width="8.85546875" style="154" customWidth="1"/>
    <col min="1543" max="1792" width="9.140625" style="154"/>
    <col min="1793" max="1796" width="8.85546875" style="154" customWidth="1"/>
    <col min="1797" max="1797" width="10.85546875" style="154" customWidth="1"/>
    <col min="1798" max="1798" width="8.85546875" style="154" customWidth="1"/>
    <col min="1799" max="2048" width="9.140625" style="154"/>
    <col min="2049" max="2052" width="8.85546875" style="154" customWidth="1"/>
    <col min="2053" max="2053" width="10.85546875" style="154" customWidth="1"/>
    <col min="2054" max="2054" width="8.85546875" style="154" customWidth="1"/>
    <col min="2055" max="2304" width="9.140625" style="154"/>
    <col min="2305" max="2308" width="8.85546875" style="154" customWidth="1"/>
    <col min="2309" max="2309" width="10.85546875" style="154" customWidth="1"/>
    <col min="2310" max="2310" width="8.85546875" style="154" customWidth="1"/>
    <col min="2311" max="2560" width="9.140625" style="154"/>
    <col min="2561" max="2564" width="8.85546875" style="154" customWidth="1"/>
    <col min="2565" max="2565" width="10.85546875" style="154" customWidth="1"/>
    <col min="2566" max="2566" width="8.85546875" style="154" customWidth="1"/>
    <col min="2567" max="2816" width="9.140625" style="154"/>
    <col min="2817" max="2820" width="8.85546875" style="154" customWidth="1"/>
    <col min="2821" max="2821" width="10.85546875" style="154" customWidth="1"/>
    <col min="2822" max="2822" width="8.85546875" style="154" customWidth="1"/>
    <col min="2823" max="3072" width="9.140625" style="154"/>
    <col min="3073" max="3076" width="8.85546875" style="154" customWidth="1"/>
    <col min="3077" max="3077" width="10.85546875" style="154" customWidth="1"/>
    <col min="3078" max="3078" width="8.85546875" style="154" customWidth="1"/>
    <col min="3079" max="3328" width="9.140625" style="154"/>
    <col min="3329" max="3332" width="8.85546875" style="154" customWidth="1"/>
    <col min="3333" max="3333" width="10.85546875" style="154" customWidth="1"/>
    <col min="3334" max="3334" width="8.85546875" style="154" customWidth="1"/>
    <col min="3335" max="3584" width="9.140625" style="154"/>
    <col min="3585" max="3588" width="8.85546875" style="154" customWidth="1"/>
    <col min="3589" max="3589" width="10.85546875" style="154" customWidth="1"/>
    <col min="3590" max="3590" width="8.85546875" style="154" customWidth="1"/>
    <col min="3591" max="3840" width="9.140625" style="154"/>
    <col min="3841" max="3844" width="8.85546875" style="154" customWidth="1"/>
    <col min="3845" max="3845" width="10.85546875" style="154" customWidth="1"/>
    <col min="3846" max="3846" width="8.85546875" style="154" customWidth="1"/>
    <col min="3847" max="4096" width="9.140625" style="154"/>
    <col min="4097" max="4100" width="8.85546875" style="154" customWidth="1"/>
    <col min="4101" max="4101" width="10.85546875" style="154" customWidth="1"/>
    <col min="4102" max="4102" width="8.85546875" style="154" customWidth="1"/>
    <col min="4103" max="4352" width="9.140625" style="154"/>
    <col min="4353" max="4356" width="8.85546875" style="154" customWidth="1"/>
    <col min="4357" max="4357" width="10.85546875" style="154" customWidth="1"/>
    <col min="4358" max="4358" width="8.85546875" style="154" customWidth="1"/>
    <col min="4359" max="4608" width="9.140625" style="154"/>
    <col min="4609" max="4612" width="8.85546875" style="154" customWidth="1"/>
    <col min="4613" max="4613" width="10.85546875" style="154" customWidth="1"/>
    <col min="4614" max="4614" width="8.85546875" style="154" customWidth="1"/>
    <col min="4615" max="4864" width="9.140625" style="154"/>
    <col min="4865" max="4868" width="8.85546875" style="154" customWidth="1"/>
    <col min="4869" max="4869" width="10.85546875" style="154" customWidth="1"/>
    <col min="4870" max="4870" width="8.85546875" style="154" customWidth="1"/>
    <col min="4871" max="5120" width="9.140625" style="154"/>
    <col min="5121" max="5124" width="8.85546875" style="154" customWidth="1"/>
    <col min="5125" max="5125" width="10.85546875" style="154" customWidth="1"/>
    <col min="5126" max="5126" width="8.85546875" style="154" customWidth="1"/>
    <col min="5127" max="5376" width="9.140625" style="154"/>
    <col min="5377" max="5380" width="8.85546875" style="154" customWidth="1"/>
    <col min="5381" max="5381" width="10.85546875" style="154" customWidth="1"/>
    <col min="5382" max="5382" width="8.85546875" style="154" customWidth="1"/>
    <col min="5383" max="5632" width="9.140625" style="154"/>
    <col min="5633" max="5636" width="8.85546875" style="154" customWidth="1"/>
    <col min="5637" max="5637" width="10.85546875" style="154" customWidth="1"/>
    <col min="5638" max="5638" width="8.85546875" style="154" customWidth="1"/>
    <col min="5639" max="5888" width="9.140625" style="154"/>
    <col min="5889" max="5892" width="8.85546875" style="154" customWidth="1"/>
    <col min="5893" max="5893" width="10.85546875" style="154" customWidth="1"/>
    <col min="5894" max="5894" width="8.85546875" style="154" customWidth="1"/>
    <col min="5895" max="6144" width="9.140625" style="154"/>
    <col min="6145" max="6148" width="8.85546875" style="154" customWidth="1"/>
    <col min="6149" max="6149" width="10.85546875" style="154" customWidth="1"/>
    <col min="6150" max="6150" width="8.85546875" style="154" customWidth="1"/>
    <col min="6151" max="6400" width="9.140625" style="154"/>
    <col min="6401" max="6404" width="8.85546875" style="154" customWidth="1"/>
    <col min="6405" max="6405" width="10.85546875" style="154" customWidth="1"/>
    <col min="6406" max="6406" width="8.85546875" style="154" customWidth="1"/>
    <col min="6407" max="6656" width="9.140625" style="154"/>
    <col min="6657" max="6660" width="8.85546875" style="154" customWidth="1"/>
    <col min="6661" max="6661" width="10.85546875" style="154" customWidth="1"/>
    <col min="6662" max="6662" width="8.85546875" style="154" customWidth="1"/>
    <col min="6663" max="6912" width="9.140625" style="154"/>
    <col min="6913" max="6916" width="8.85546875" style="154" customWidth="1"/>
    <col min="6917" max="6917" width="10.85546875" style="154" customWidth="1"/>
    <col min="6918" max="6918" width="8.85546875" style="154" customWidth="1"/>
    <col min="6919" max="7168" width="9.140625" style="154"/>
    <col min="7169" max="7172" width="8.85546875" style="154" customWidth="1"/>
    <col min="7173" max="7173" width="10.85546875" style="154" customWidth="1"/>
    <col min="7174" max="7174" width="8.85546875" style="154" customWidth="1"/>
    <col min="7175" max="7424" width="9.140625" style="154"/>
    <col min="7425" max="7428" width="8.85546875" style="154" customWidth="1"/>
    <col min="7429" max="7429" width="10.85546875" style="154" customWidth="1"/>
    <col min="7430" max="7430" width="8.85546875" style="154" customWidth="1"/>
    <col min="7431" max="7680" width="9.140625" style="154"/>
    <col min="7681" max="7684" width="8.85546875" style="154" customWidth="1"/>
    <col min="7685" max="7685" width="10.85546875" style="154" customWidth="1"/>
    <col min="7686" max="7686" width="8.85546875" style="154" customWidth="1"/>
    <col min="7687" max="7936" width="9.140625" style="154"/>
    <col min="7937" max="7940" width="8.85546875" style="154" customWidth="1"/>
    <col min="7941" max="7941" width="10.85546875" style="154" customWidth="1"/>
    <col min="7942" max="7942" width="8.85546875" style="154" customWidth="1"/>
    <col min="7943" max="8192" width="9.140625" style="154"/>
    <col min="8193" max="8196" width="8.85546875" style="154" customWidth="1"/>
    <col min="8197" max="8197" width="10.85546875" style="154" customWidth="1"/>
    <col min="8198" max="8198" width="8.85546875" style="154" customWidth="1"/>
    <col min="8199" max="8448" width="9.140625" style="154"/>
    <col min="8449" max="8452" width="8.85546875" style="154" customWidth="1"/>
    <col min="8453" max="8453" width="10.85546875" style="154" customWidth="1"/>
    <col min="8454" max="8454" width="8.85546875" style="154" customWidth="1"/>
    <col min="8455" max="8704" width="9.140625" style="154"/>
    <col min="8705" max="8708" width="8.85546875" style="154" customWidth="1"/>
    <col min="8709" max="8709" width="10.85546875" style="154" customWidth="1"/>
    <col min="8710" max="8710" width="8.85546875" style="154" customWidth="1"/>
    <col min="8711" max="8960" width="9.140625" style="154"/>
    <col min="8961" max="8964" width="8.85546875" style="154" customWidth="1"/>
    <col min="8965" max="8965" width="10.85546875" style="154" customWidth="1"/>
    <col min="8966" max="8966" width="8.85546875" style="154" customWidth="1"/>
    <col min="8967" max="9216" width="9.140625" style="154"/>
    <col min="9217" max="9220" width="8.85546875" style="154" customWidth="1"/>
    <col min="9221" max="9221" width="10.85546875" style="154" customWidth="1"/>
    <col min="9222" max="9222" width="8.85546875" style="154" customWidth="1"/>
    <col min="9223" max="9472" width="9.140625" style="154"/>
    <col min="9473" max="9476" width="8.85546875" style="154" customWidth="1"/>
    <col min="9477" max="9477" width="10.85546875" style="154" customWidth="1"/>
    <col min="9478" max="9478" width="8.85546875" style="154" customWidth="1"/>
    <col min="9479" max="9728" width="9.140625" style="154"/>
    <col min="9729" max="9732" width="8.85546875" style="154" customWidth="1"/>
    <col min="9733" max="9733" width="10.85546875" style="154" customWidth="1"/>
    <col min="9734" max="9734" width="8.85546875" style="154" customWidth="1"/>
    <col min="9735" max="9984" width="9.140625" style="154"/>
    <col min="9985" max="9988" width="8.85546875" style="154" customWidth="1"/>
    <col min="9989" max="9989" width="10.85546875" style="154" customWidth="1"/>
    <col min="9990" max="9990" width="8.85546875" style="154" customWidth="1"/>
    <col min="9991" max="10240" width="9.140625" style="154"/>
    <col min="10241" max="10244" width="8.85546875" style="154" customWidth="1"/>
    <col min="10245" max="10245" width="10.85546875" style="154" customWidth="1"/>
    <col min="10246" max="10246" width="8.85546875" style="154" customWidth="1"/>
    <col min="10247" max="10496" width="9.140625" style="154"/>
    <col min="10497" max="10500" width="8.85546875" style="154" customWidth="1"/>
    <col min="10501" max="10501" width="10.85546875" style="154" customWidth="1"/>
    <col min="10502" max="10502" width="8.85546875" style="154" customWidth="1"/>
    <col min="10503" max="10752" width="9.140625" style="154"/>
    <col min="10753" max="10756" width="8.85546875" style="154" customWidth="1"/>
    <col min="10757" max="10757" width="10.85546875" style="154" customWidth="1"/>
    <col min="10758" max="10758" width="8.85546875" style="154" customWidth="1"/>
    <col min="10759" max="11008" width="9.140625" style="154"/>
    <col min="11009" max="11012" width="8.85546875" style="154" customWidth="1"/>
    <col min="11013" max="11013" width="10.85546875" style="154" customWidth="1"/>
    <col min="11014" max="11014" width="8.85546875" style="154" customWidth="1"/>
    <col min="11015" max="11264" width="9.140625" style="154"/>
    <col min="11265" max="11268" width="8.85546875" style="154" customWidth="1"/>
    <col min="11269" max="11269" width="10.85546875" style="154" customWidth="1"/>
    <col min="11270" max="11270" width="8.85546875" style="154" customWidth="1"/>
    <col min="11271" max="11520" width="9.140625" style="154"/>
    <col min="11521" max="11524" width="8.85546875" style="154" customWidth="1"/>
    <col min="11525" max="11525" width="10.85546875" style="154" customWidth="1"/>
    <col min="11526" max="11526" width="8.85546875" style="154" customWidth="1"/>
    <col min="11527" max="11776" width="9.140625" style="154"/>
    <col min="11777" max="11780" width="8.85546875" style="154" customWidth="1"/>
    <col min="11781" max="11781" width="10.85546875" style="154" customWidth="1"/>
    <col min="11782" max="11782" width="8.85546875" style="154" customWidth="1"/>
    <col min="11783" max="12032" width="9.140625" style="154"/>
    <col min="12033" max="12036" width="8.85546875" style="154" customWidth="1"/>
    <col min="12037" max="12037" width="10.85546875" style="154" customWidth="1"/>
    <col min="12038" max="12038" width="8.85546875" style="154" customWidth="1"/>
    <col min="12039" max="12288" width="9.140625" style="154"/>
    <col min="12289" max="12292" width="8.85546875" style="154" customWidth="1"/>
    <col min="12293" max="12293" width="10.85546875" style="154" customWidth="1"/>
    <col min="12294" max="12294" width="8.85546875" style="154" customWidth="1"/>
    <col min="12295" max="12544" width="9.140625" style="154"/>
    <col min="12545" max="12548" width="8.85546875" style="154" customWidth="1"/>
    <col min="12549" max="12549" width="10.85546875" style="154" customWidth="1"/>
    <col min="12550" max="12550" width="8.85546875" style="154" customWidth="1"/>
    <col min="12551" max="12800" width="9.140625" style="154"/>
    <col min="12801" max="12804" width="8.85546875" style="154" customWidth="1"/>
    <col min="12805" max="12805" width="10.85546875" style="154" customWidth="1"/>
    <col min="12806" max="12806" width="8.85546875" style="154" customWidth="1"/>
    <col min="12807" max="13056" width="9.140625" style="154"/>
    <col min="13057" max="13060" width="8.85546875" style="154" customWidth="1"/>
    <col min="13061" max="13061" width="10.85546875" style="154" customWidth="1"/>
    <col min="13062" max="13062" width="8.85546875" style="154" customWidth="1"/>
    <col min="13063" max="13312" width="9.140625" style="154"/>
    <col min="13313" max="13316" width="8.85546875" style="154" customWidth="1"/>
    <col min="13317" max="13317" width="10.85546875" style="154" customWidth="1"/>
    <col min="13318" max="13318" width="8.85546875" style="154" customWidth="1"/>
    <col min="13319" max="13568" width="9.140625" style="154"/>
    <col min="13569" max="13572" width="8.85546875" style="154" customWidth="1"/>
    <col min="13573" max="13573" width="10.85546875" style="154" customWidth="1"/>
    <col min="13574" max="13574" width="8.85546875" style="154" customWidth="1"/>
    <col min="13575" max="13824" width="9.140625" style="154"/>
    <col min="13825" max="13828" width="8.85546875" style="154" customWidth="1"/>
    <col min="13829" max="13829" width="10.85546875" style="154" customWidth="1"/>
    <col min="13830" max="13830" width="8.85546875" style="154" customWidth="1"/>
    <col min="13831" max="14080" width="9.140625" style="154"/>
    <col min="14081" max="14084" width="8.85546875" style="154" customWidth="1"/>
    <col min="14085" max="14085" width="10.85546875" style="154" customWidth="1"/>
    <col min="14086" max="14086" width="8.85546875" style="154" customWidth="1"/>
    <col min="14087" max="14336" width="9.140625" style="154"/>
    <col min="14337" max="14340" width="8.85546875" style="154" customWidth="1"/>
    <col min="14341" max="14341" width="10.85546875" style="154" customWidth="1"/>
    <col min="14342" max="14342" width="8.85546875" style="154" customWidth="1"/>
    <col min="14343" max="14592" width="9.140625" style="154"/>
    <col min="14593" max="14596" width="8.85546875" style="154" customWidth="1"/>
    <col min="14597" max="14597" width="10.85546875" style="154" customWidth="1"/>
    <col min="14598" max="14598" width="8.85546875" style="154" customWidth="1"/>
    <col min="14599" max="14848" width="9.140625" style="154"/>
    <col min="14849" max="14852" width="8.85546875" style="154" customWidth="1"/>
    <col min="14853" max="14853" width="10.85546875" style="154" customWidth="1"/>
    <col min="14854" max="14854" width="8.85546875" style="154" customWidth="1"/>
    <col min="14855" max="15104" width="9.140625" style="154"/>
    <col min="15105" max="15108" width="8.85546875" style="154" customWidth="1"/>
    <col min="15109" max="15109" width="10.85546875" style="154" customWidth="1"/>
    <col min="15110" max="15110" width="8.85546875" style="154" customWidth="1"/>
    <col min="15111" max="15360" width="9.140625" style="154"/>
    <col min="15361" max="15364" width="8.85546875" style="154" customWidth="1"/>
    <col min="15365" max="15365" width="10.85546875" style="154" customWidth="1"/>
    <col min="15366" max="15366" width="8.85546875" style="154" customWidth="1"/>
    <col min="15367" max="15616" width="9.140625" style="154"/>
    <col min="15617" max="15620" width="8.85546875" style="154" customWidth="1"/>
    <col min="15621" max="15621" width="10.85546875" style="154" customWidth="1"/>
    <col min="15622" max="15622" width="8.85546875" style="154" customWidth="1"/>
    <col min="15623" max="15872" width="9.140625" style="154"/>
    <col min="15873" max="15876" width="8.85546875" style="154" customWidth="1"/>
    <col min="15877" max="15877" width="10.85546875" style="154" customWidth="1"/>
    <col min="15878" max="15878" width="8.85546875" style="154" customWidth="1"/>
    <col min="15879" max="16128" width="9.140625" style="154"/>
    <col min="16129" max="16132" width="8.85546875" style="154" customWidth="1"/>
    <col min="16133" max="16133" width="10.85546875" style="154" customWidth="1"/>
    <col min="16134" max="16134" width="8.85546875" style="154" customWidth="1"/>
    <col min="16135" max="16384" width="9.140625" style="154"/>
  </cols>
  <sheetData>
    <row r="1" spans="1:12">
      <c r="A1" s="153"/>
      <c r="B1" s="153"/>
      <c r="C1" s="153"/>
      <c r="D1" s="153"/>
      <c r="E1" s="153"/>
      <c r="F1" s="192" t="e">
        <f>#REF!</f>
        <v>#REF!</v>
      </c>
      <c r="G1" s="193"/>
      <c r="H1" s="153"/>
      <c r="I1" s="153"/>
      <c r="J1" s="153"/>
      <c r="K1" s="153"/>
      <c r="L1" s="153"/>
    </row>
    <row r="2" spans="1:12">
      <c r="A2" s="155"/>
      <c r="B2" s="156"/>
      <c r="C2" s="157"/>
      <c r="D2" s="157"/>
      <c r="E2" s="157"/>
      <c r="F2" s="157"/>
      <c r="G2" s="157"/>
      <c r="H2" s="157"/>
      <c r="I2" s="157"/>
      <c r="J2" s="157"/>
      <c r="K2" s="157"/>
      <c r="L2" s="158"/>
    </row>
    <row r="3" spans="1:12">
      <c r="A3" s="194" t="s">
        <v>96</v>
      </c>
      <c r="B3" s="195"/>
      <c r="C3" s="195"/>
      <c r="D3" s="195"/>
      <c r="E3" s="195"/>
      <c r="F3" s="196"/>
      <c r="G3" s="159"/>
      <c r="H3" s="159"/>
      <c r="I3" s="159"/>
      <c r="J3" s="159"/>
      <c r="K3" s="159"/>
      <c r="L3" s="159"/>
    </row>
    <row r="4" spans="1:12">
      <c r="A4" s="160" t="s">
        <v>97</v>
      </c>
      <c r="B4" s="161" t="s">
        <v>98</v>
      </c>
      <c r="C4" s="161" t="s">
        <v>99</v>
      </c>
      <c r="D4" s="162" t="s">
        <v>100</v>
      </c>
      <c r="E4" s="163" t="s">
        <v>101</v>
      </c>
      <c r="F4" s="163" t="s">
        <v>102</v>
      </c>
      <c r="G4" s="159"/>
      <c r="H4" s="159"/>
      <c r="I4" s="159"/>
      <c r="J4" s="159"/>
      <c r="K4" s="159"/>
      <c r="L4" s="159"/>
    </row>
    <row r="5" spans="1:12">
      <c r="A5" s="164">
        <v>0</v>
      </c>
      <c r="B5" s="161" t="s">
        <v>4</v>
      </c>
      <c r="C5" s="161" t="s">
        <v>4</v>
      </c>
      <c r="D5" s="162" t="s">
        <v>4</v>
      </c>
      <c r="E5" s="163" t="s">
        <v>4</v>
      </c>
      <c r="F5" s="163"/>
      <c r="G5" s="159"/>
      <c r="H5" s="159"/>
      <c r="I5" s="159"/>
      <c r="J5" s="159"/>
      <c r="K5" s="159"/>
      <c r="L5" s="159"/>
    </row>
    <row r="6" spans="1:12">
      <c r="A6" s="164">
        <v>1</v>
      </c>
      <c r="B6" s="161" t="s">
        <v>103</v>
      </c>
      <c r="C6" s="161" t="s">
        <v>104</v>
      </c>
      <c r="D6" s="162" t="s">
        <v>105</v>
      </c>
      <c r="E6" s="163" t="s">
        <v>106</v>
      </c>
      <c r="F6" s="163" t="s">
        <v>107</v>
      </c>
      <c r="G6" s="159"/>
      <c r="H6" s="159"/>
      <c r="I6" s="159"/>
      <c r="J6" s="159"/>
      <c r="K6" s="159"/>
      <c r="L6" s="159"/>
    </row>
    <row r="7" spans="1:12">
      <c r="A7" s="160">
        <v>2</v>
      </c>
      <c r="B7" s="161" t="s">
        <v>108</v>
      </c>
      <c r="C7" s="161" t="s">
        <v>109</v>
      </c>
      <c r="D7" s="162" t="s">
        <v>110</v>
      </c>
      <c r="E7" s="163" t="s">
        <v>111</v>
      </c>
      <c r="F7" s="163" t="s">
        <v>112</v>
      </c>
      <c r="G7" s="159"/>
      <c r="H7" s="165" t="s">
        <v>113</v>
      </c>
      <c r="I7" s="159"/>
      <c r="J7" s="159"/>
      <c r="K7" s="159"/>
      <c r="L7" s="159"/>
    </row>
    <row r="8" spans="1:12">
      <c r="A8" s="160">
        <v>3</v>
      </c>
      <c r="B8" s="161" t="s">
        <v>114</v>
      </c>
      <c r="C8" s="161" t="s">
        <v>115</v>
      </c>
      <c r="D8" s="162" t="s">
        <v>116</v>
      </c>
      <c r="E8" s="163" t="s">
        <v>117</v>
      </c>
      <c r="F8" s="163" t="s">
        <v>118</v>
      </c>
      <c r="G8" s="159"/>
      <c r="H8" s="159"/>
      <c r="I8" s="159"/>
      <c r="J8" s="159"/>
      <c r="K8" s="159"/>
      <c r="L8" s="159"/>
    </row>
    <row r="9" spans="1:12">
      <c r="A9" s="160">
        <v>4</v>
      </c>
      <c r="B9" s="161" t="s">
        <v>119</v>
      </c>
      <c r="C9" s="161" t="s">
        <v>120</v>
      </c>
      <c r="D9" s="162" t="s">
        <v>121</v>
      </c>
      <c r="E9" s="163" t="s">
        <v>122</v>
      </c>
      <c r="F9" s="163" t="s">
        <v>123</v>
      </c>
      <c r="G9" s="159"/>
      <c r="H9" s="159"/>
      <c r="I9" s="159"/>
      <c r="J9" s="159"/>
      <c r="K9" s="159"/>
      <c r="L9" s="159"/>
    </row>
    <row r="10" spans="1:12">
      <c r="A10" s="160">
        <v>5</v>
      </c>
      <c r="B10" s="161" t="s">
        <v>124</v>
      </c>
      <c r="C10" s="161" t="s">
        <v>125</v>
      </c>
      <c r="D10" s="162" t="s">
        <v>126</v>
      </c>
      <c r="E10" s="163" t="s">
        <v>127</v>
      </c>
      <c r="F10" s="163" t="s">
        <v>128</v>
      </c>
      <c r="G10" s="159"/>
      <c r="H10" s="159"/>
      <c r="I10" s="159"/>
      <c r="J10" s="159"/>
      <c r="K10" s="159"/>
      <c r="L10" s="159"/>
    </row>
    <row r="11" spans="1:12">
      <c r="A11" s="160">
        <v>6</v>
      </c>
      <c r="B11" s="161" t="s">
        <v>129</v>
      </c>
      <c r="C11" s="161" t="s">
        <v>130</v>
      </c>
      <c r="D11" s="162" t="s">
        <v>131</v>
      </c>
      <c r="E11" s="163" t="s">
        <v>132</v>
      </c>
      <c r="F11" s="163" t="s">
        <v>133</v>
      </c>
      <c r="G11" s="159"/>
      <c r="H11" s="159"/>
      <c r="I11" s="159"/>
      <c r="J11" s="159"/>
      <c r="K11" s="159"/>
      <c r="L11" s="159"/>
    </row>
    <row r="12" spans="1:12">
      <c r="A12" s="160">
        <v>7</v>
      </c>
      <c r="B12" s="161" t="s">
        <v>134</v>
      </c>
      <c r="C12" s="161" t="s">
        <v>135</v>
      </c>
      <c r="D12" s="162" t="s">
        <v>136</v>
      </c>
      <c r="E12" s="163" t="s">
        <v>137</v>
      </c>
      <c r="F12" s="163" t="s">
        <v>138</v>
      </c>
      <c r="G12" s="159"/>
      <c r="H12" s="159"/>
      <c r="I12" s="159"/>
      <c r="J12" s="159"/>
      <c r="K12" s="159"/>
      <c r="L12" s="159"/>
    </row>
    <row r="13" spans="1:12">
      <c r="A13" s="160">
        <v>8</v>
      </c>
      <c r="B13" s="161" t="s">
        <v>139</v>
      </c>
      <c r="C13" s="161" t="s">
        <v>140</v>
      </c>
      <c r="D13" s="162" t="s">
        <v>141</v>
      </c>
      <c r="E13" s="163" t="s">
        <v>142</v>
      </c>
      <c r="F13" s="163" t="s">
        <v>143</v>
      </c>
      <c r="G13" s="159"/>
      <c r="H13" s="159"/>
      <c r="I13" s="159"/>
      <c r="J13" s="159"/>
      <c r="K13" s="159"/>
      <c r="L13" s="159"/>
    </row>
    <row r="14" spans="1:12">
      <c r="A14" s="160">
        <v>9</v>
      </c>
      <c r="B14" s="161" t="s">
        <v>144</v>
      </c>
      <c r="C14" s="161" t="s">
        <v>145</v>
      </c>
      <c r="D14" s="162" t="s">
        <v>146</v>
      </c>
      <c r="E14" s="163" t="s">
        <v>147</v>
      </c>
      <c r="F14" s="163" t="s">
        <v>148</v>
      </c>
      <c r="G14" s="159"/>
      <c r="H14" s="159"/>
      <c r="I14" s="159"/>
      <c r="J14" s="159"/>
      <c r="K14" s="159"/>
      <c r="L14" s="159"/>
    </row>
    <row r="15" spans="1:12">
      <c r="A15" s="160">
        <v>10</v>
      </c>
      <c r="B15" s="161" t="s">
        <v>149</v>
      </c>
      <c r="C15" s="161" t="s">
        <v>150</v>
      </c>
      <c r="D15" s="162" t="s">
        <v>151</v>
      </c>
      <c r="E15" s="163" t="s">
        <v>152</v>
      </c>
      <c r="F15" s="163" t="s">
        <v>153</v>
      </c>
      <c r="G15" s="159"/>
      <c r="H15" s="159"/>
      <c r="I15" s="159"/>
      <c r="J15" s="159"/>
      <c r="K15" s="159"/>
      <c r="L15" s="159"/>
    </row>
    <row r="16" spans="1:12">
      <c r="A16" s="160">
        <v>11</v>
      </c>
      <c r="B16" s="161" t="s">
        <v>154</v>
      </c>
      <c r="C16" s="161" t="s">
        <v>155</v>
      </c>
      <c r="D16" s="162" t="s">
        <v>156</v>
      </c>
      <c r="E16" s="163" t="s">
        <v>157</v>
      </c>
      <c r="F16" s="163" t="s">
        <v>158</v>
      </c>
      <c r="G16" s="159"/>
      <c r="H16" s="159"/>
      <c r="I16" s="159"/>
      <c r="J16" s="159"/>
      <c r="K16" s="159"/>
      <c r="L16" s="159"/>
    </row>
    <row r="17" spans="1:12">
      <c r="A17" s="160">
        <v>12</v>
      </c>
      <c r="B17" s="161" t="s">
        <v>159</v>
      </c>
      <c r="C17" s="161" t="s">
        <v>160</v>
      </c>
      <c r="D17" s="162" t="s">
        <v>161</v>
      </c>
      <c r="E17" s="163" t="s">
        <v>162</v>
      </c>
      <c r="F17" s="163" t="s">
        <v>163</v>
      </c>
      <c r="G17" s="159"/>
      <c r="H17" s="159"/>
      <c r="I17" s="159"/>
      <c r="J17" s="159"/>
      <c r="K17" s="159"/>
      <c r="L17" s="159"/>
    </row>
    <row r="18" spans="1:12">
      <c r="A18" s="160">
        <v>13</v>
      </c>
      <c r="B18" s="161" t="s">
        <v>164</v>
      </c>
      <c r="C18" s="161" t="s">
        <v>165</v>
      </c>
      <c r="D18" s="162" t="s">
        <v>166</v>
      </c>
      <c r="E18" s="163" t="s">
        <v>167</v>
      </c>
      <c r="F18" s="163" t="s">
        <v>168</v>
      </c>
      <c r="G18" s="159"/>
      <c r="H18" s="159"/>
      <c r="I18" s="159"/>
      <c r="J18" s="159"/>
      <c r="K18" s="159"/>
      <c r="L18" s="159"/>
    </row>
    <row r="19" spans="1:12">
      <c r="A19" s="160">
        <v>14</v>
      </c>
      <c r="B19" s="161" t="s">
        <v>169</v>
      </c>
      <c r="C19" s="161" t="s">
        <v>170</v>
      </c>
      <c r="D19" s="162" t="s">
        <v>171</v>
      </c>
      <c r="E19" s="163" t="s">
        <v>172</v>
      </c>
      <c r="F19" s="163" t="s">
        <v>173</v>
      </c>
      <c r="G19" s="159"/>
      <c r="H19" s="159"/>
      <c r="I19" s="159"/>
      <c r="J19" s="159"/>
      <c r="K19" s="159"/>
      <c r="L19" s="159"/>
    </row>
    <row r="20" spans="1:12">
      <c r="A20" s="160">
        <v>15</v>
      </c>
      <c r="B20" s="161" t="s">
        <v>174</v>
      </c>
      <c r="C20" s="161" t="s">
        <v>175</v>
      </c>
      <c r="D20" s="162" t="s">
        <v>176</v>
      </c>
      <c r="E20" s="163" t="s">
        <v>177</v>
      </c>
      <c r="F20" s="163" t="s">
        <v>178</v>
      </c>
      <c r="G20" s="159"/>
      <c r="H20" s="159"/>
      <c r="I20" s="159"/>
      <c r="J20" s="159"/>
      <c r="K20" s="159"/>
      <c r="L20" s="159"/>
    </row>
    <row r="21" spans="1:12">
      <c r="A21" s="160">
        <v>16</v>
      </c>
      <c r="B21" s="161" t="s">
        <v>179</v>
      </c>
      <c r="C21" s="161" t="s">
        <v>180</v>
      </c>
      <c r="D21" s="162" t="s">
        <v>181</v>
      </c>
      <c r="E21" s="163" t="s">
        <v>182</v>
      </c>
      <c r="F21" s="163" t="s">
        <v>183</v>
      </c>
      <c r="G21" s="159"/>
      <c r="H21" s="159"/>
      <c r="I21" s="159"/>
      <c r="J21" s="159"/>
      <c r="K21" s="159"/>
      <c r="L21" s="159"/>
    </row>
    <row r="22" spans="1:12">
      <c r="A22" s="160">
        <v>17</v>
      </c>
      <c r="B22" s="161" t="s">
        <v>184</v>
      </c>
      <c r="C22" s="161" t="s">
        <v>185</v>
      </c>
      <c r="D22" s="162" t="s">
        <v>186</v>
      </c>
      <c r="E22" s="163" t="s">
        <v>187</v>
      </c>
      <c r="F22" s="163" t="s">
        <v>188</v>
      </c>
      <c r="G22" s="159"/>
      <c r="H22" s="159"/>
      <c r="I22" s="159"/>
      <c r="J22" s="159"/>
      <c r="K22" s="159"/>
      <c r="L22" s="159"/>
    </row>
    <row r="23" spans="1:12">
      <c r="A23" s="160">
        <v>18</v>
      </c>
      <c r="B23" s="161" t="s">
        <v>189</v>
      </c>
      <c r="C23" s="161" t="s">
        <v>190</v>
      </c>
      <c r="D23" s="162" t="s">
        <v>191</v>
      </c>
      <c r="E23" s="163" t="s">
        <v>192</v>
      </c>
      <c r="F23" s="163" t="s">
        <v>193</v>
      </c>
      <c r="G23" s="159"/>
      <c r="H23" s="159"/>
      <c r="I23" s="159"/>
      <c r="J23" s="159"/>
      <c r="K23" s="159"/>
      <c r="L23" s="159"/>
    </row>
    <row r="24" spans="1:12">
      <c r="A24" s="160">
        <v>19</v>
      </c>
      <c r="B24" s="161" t="s">
        <v>194</v>
      </c>
      <c r="C24" s="161" t="s">
        <v>195</v>
      </c>
      <c r="D24" s="162" t="s">
        <v>196</v>
      </c>
      <c r="E24" s="163" t="s">
        <v>197</v>
      </c>
      <c r="F24" s="163" t="s">
        <v>198</v>
      </c>
      <c r="G24" s="159"/>
      <c r="H24" s="159"/>
      <c r="I24" s="159"/>
      <c r="J24" s="159"/>
      <c r="K24" s="159"/>
      <c r="L24" s="159"/>
    </row>
    <row r="25" spans="1:12">
      <c r="A25" s="160">
        <v>20</v>
      </c>
      <c r="B25" s="161" t="s">
        <v>199</v>
      </c>
      <c r="C25" s="161" t="s">
        <v>200</v>
      </c>
      <c r="D25" s="162" t="s">
        <v>201</v>
      </c>
      <c r="E25" s="163" t="s">
        <v>202</v>
      </c>
      <c r="F25" s="163" t="s">
        <v>203</v>
      </c>
      <c r="G25" s="159"/>
      <c r="H25" s="159"/>
      <c r="I25" s="159"/>
      <c r="J25" s="159"/>
      <c r="K25" s="159"/>
      <c r="L25" s="159"/>
    </row>
    <row r="26" spans="1:12">
      <c r="A26" s="160">
        <v>21</v>
      </c>
      <c r="B26" s="161" t="s">
        <v>204</v>
      </c>
      <c r="C26" s="161" t="s">
        <v>205</v>
      </c>
      <c r="D26" s="162" t="s">
        <v>206</v>
      </c>
      <c r="E26" s="163" t="s">
        <v>207</v>
      </c>
      <c r="F26" s="163" t="s">
        <v>208</v>
      </c>
      <c r="G26" s="159"/>
      <c r="H26" s="159"/>
      <c r="I26" s="159"/>
      <c r="J26" s="159"/>
      <c r="K26" s="159"/>
      <c r="L26" s="159"/>
    </row>
    <row r="27" spans="1:12">
      <c r="A27" s="160">
        <v>22</v>
      </c>
      <c r="B27" s="161" t="s">
        <v>209</v>
      </c>
      <c r="C27" s="161" t="s">
        <v>210</v>
      </c>
      <c r="D27" s="162" t="s">
        <v>211</v>
      </c>
      <c r="E27" s="163" t="s">
        <v>212</v>
      </c>
      <c r="F27" s="163" t="s">
        <v>213</v>
      </c>
      <c r="G27" s="159"/>
      <c r="H27" s="159"/>
      <c r="I27" s="159"/>
      <c r="J27" s="159"/>
      <c r="K27" s="159"/>
      <c r="L27" s="159"/>
    </row>
    <row r="28" spans="1:12">
      <c r="A28" s="160">
        <v>23</v>
      </c>
      <c r="B28" s="161" t="s">
        <v>214</v>
      </c>
      <c r="C28" s="161" t="s">
        <v>215</v>
      </c>
      <c r="D28" s="162" t="s">
        <v>216</v>
      </c>
      <c r="E28" s="163" t="s">
        <v>217</v>
      </c>
      <c r="F28" s="163" t="s">
        <v>218</v>
      </c>
      <c r="G28" s="159"/>
      <c r="H28" s="159"/>
      <c r="I28" s="159"/>
      <c r="J28" s="159"/>
      <c r="K28" s="159"/>
      <c r="L28" s="159"/>
    </row>
    <row r="29" spans="1:12">
      <c r="A29" s="160">
        <v>24</v>
      </c>
      <c r="B29" s="161" t="s">
        <v>219</v>
      </c>
      <c r="C29" s="161" t="s">
        <v>220</v>
      </c>
      <c r="D29" s="162" t="s">
        <v>221</v>
      </c>
      <c r="E29" s="163" t="s">
        <v>222</v>
      </c>
      <c r="F29" s="163" t="s">
        <v>223</v>
      </c>
      <c r="G29" s="159"/>
      <c r="H29" s="159"/>
      <c r="I29" s="159"/>
      <c r="J29" s="159"/>
      <c r="K29" s="159"/>
      <c r="L29" s="159"/>
    </row>
    <row r="30" spans="1:12">
      <c r="A30" s="160">
        <v>25</v>
      </c>
      <c r="B30" s="161" t="s">
        <v>224</v>
      </c>
      <c r="C30" s="161" t="s">
        <v>225</v>
      </c>
      <c r="D30" s="162" t="s">
        <v>226</v>
      </c>
      <c r="E30" s="163" t="s">
        <v>227</v>
      </c>
      <c r="F30" s="163" t="s">
        <v>228</v>
      </c>
      <c r="G30" s="159"/>
      <c r="H30" s="159"/>
      <c r="I30" s="159"/>
      <c r="J30" s="159"/>
      <c r="K30" s="159"/>
      <c r="L30" s="159"/>
    </row>
    <row r="31" spans="1:12">
      <c r="A31" s="160">
        <v>26</v>
      </c>
      <c r="B31" s="161" t="s">
        <v>229</v>
      </c>
      <c r="C31" s="161" t="s">
        <v>230</v>
      </c>
      <c r="D31" s="162" t="s">
        <v>231</v>
      </c>
      <c r="E31" s="163" t="s">
        <v>232</v>
      </c>
      <c r="F31" s="163" t="s">
        <v>233</v>
      </c>
      <c r="G31" s="159"/>
      <c r="H31" s="159"/>
      <c r="I31" s="159"/>
      <c r="J31" s="159"/>
      <c r="K31" s="159"/>
      <c r="L31" s="159"/>
    </row>
    <row r="32" spans="1:12">
      <c r="A32" s="160">
        <v>27</v>
      </c>
      <c r="B32" s="161" t="s">
        <v>234</v>
      </c>
      <c r="C32" s="161" t="s">
        <v>235</v>
      </c>
      <c r="D32" s="162" t="s">
        <v>236</v>
      </c>
      <c r="E32" s="163" t="s">
        <v>237</v>
      </c>
      <c r="F32" s="163" t="s">
        <v>238</v>
      </c>
      <c r="G32" s="159"/>
      <c r="H32" s="159"/>
      <c r="I32" s="159"/>
      <c r="J32" s="159"/>
      <c r="K32" s="159"/>
      <c r="L32" s="159"/>
    </row>
    <row r="33" spans="1:12">
      <c r="A33" s="160">
        <v>28</v>
      </c>
      <c r="B33" s="161" t="s">
        <v>239</v>
      </c>
      <c r="C33" s="161" t="s">
        <v>240</v>
      </c>
      <c r="D33" s="162" t="s">
        <v>241</v>
      </c>
      <c r="E33" s="163" t="s">
        <v>242</v>
      </c>
      <c r="F33" s="163" t="s">
        <v>243</v>
      </c>
      <c r="G33" s="159"/>
      <c r="H33" s="159"/>
      <c r="I33" s="159"/>
      <c r="J33" s="159"/>
      <c r="K33" s="159"/>
      <c r="L33" s="159"/>
    </row>
    <row r="34" spans="1:12">
      <c r="A34" s="160">
        <v>29</v>
      </c>
      <c r="B34" s="161" t="s">
        <v>244</v>
      </c>
      <c r="C34" s="161" t="s">
        <v>245</v>
      </c>
      <c r="D34" s="162" t="s">
        <v>246</v>
      </c>
      <c r="E34" s="163" t="s">
        <v>247</v>
      </c>
      <c r="F34" s="163" t="s">
        <v>248</v>
      </c>
      <c r="G34" s="159"/>
      <c r="H34" s="159"/>
      <c r="I34" s="159"/>
      <c r="J34" s="159"/>
      <c r="K34" s="159"/>
      <c r="L34" s="159"/>
    </row>
    <row r="35" spans="1:12">
      <c r="A35" s="160">
        <v>30</v>
      </c>
      <c r="B35" s="161" t="s">
        <v>249</v>
      </c>
      <c r="C35" s="161" t="s">
        <v>250</v>
      </c>
      <c r="D35" s="162" t="s">
        <v>251</v>
      </c>
      <c r="E35" s="163" t="s">
        <v>252</v>
      </c>
      <c r="F35" s="163" t="s">
        <v>253</v>
      </c>
      <c r="G35" s="159"/>
      <c r="H35" s="159"/>
      <c r="I35" s="159"/>
      <c r="J35" s="159"/>
      <c r="K35" s="159"/>
      <c r="L35" s="159"/>
    </row>
    <row r="36" spans="1:12">
      <c r="A36" s="160">
        <v>31</v>
      </c>
      <c r="B36" s="161" t="s">
        <v>254</v>
      </c>
      <c r="C36" s="161" t="s">
        <v>255</v>
      </c>
      <c r="D36" s="162" t="s">
        <v>256</v>
      </c>
      <c r="E36" s="163" t="s">
        <v>257</v>
      </c>
      <c r="F36" s="163" t="s">
        <v>258</v>
      </c>
      <c r="G36" s="159"/>
      <c r="H36" s="159"/>
      <c r="I36" s="159"/>
      <c r="J36" s="159"/>
      <c r="K36" s="159"/>
      <c r="L36" s="159"/>
    </row>
    <row r="37" spans="1:12">
      <c r="A37" s="160">
        <v>32</v>
      </c>
      <c r="B37" s="161" t="s">
        <v>259</v>
      </c>
      <c r="C37" s="161" t="s">
        <v>260</v>
      </c>
      <c r="D37" s="162" t="s">
        <v>261</v>
      </c>
      <c r="E37" s="163" t="s">
        <v>262</v>
      </c>
      <c r="F37" s="163" t="s">
        <v>263</v>
      </c>
      <c r="G37" s="159"/>
      <c r="H37" s="159"/>
      <c r="I37" s="159"/>
      <c r="J37" s="159"/>
      <c r="K37" s="159"/>
      <c r="L37" s="159"/>
    </row>
    <row r="38" spans="1:12">
      <c r="A38" s="160">
        <v>33</v>
      </c>
      <c r="B38" s="161" t="s">
        <v>264</v>
      </c>
      <c r="C38" s="161" t="s">
        <v>265</v>
      </c>
      <c r="D38" s="162" t="s">
        <v>266</v>
      </c>
      <c r="E38" s="163" t="s">
        <v>267</v>
      </c>
      <c r="F38" s="163" t="s">
        <v>268</v>
      </c>
      <c r="G38" s="159"/>
      <c r="H38" s="159"/>
      <c r="I38" s="159"/>
      <c r="J38" s="159"/>
      <c r="K38" s="159"/>
      <c r="L38" s="159"/>
    </row>
    <row r="39" spans="1:12">
      <c r="A39" s="160">
        <v>34</v>
      </c>
      <c r="B39" s="161" t="s">
        <v>269</v>
      </c>
      <c r="C39" s="161" t="s">
        <v>270</v>
      </c>
      <c r="D39" s="162" t="s">
        <v>271</v>
      </c>
      <c r="E39" s="163" t="s">
        <v>272</v>
      </c>
      <c r="F39" s="163" t="s">
        <v>273</v>
      </c>
      <c r="G39" s="159"/>
      <c r="H39" s="159"/>
      <c r="I39" s="159"/>
      <c r="J39" s="159"/>
      <c r="K39" s="159"/>
      <c r="L39" s="159"/>
    </row>
    <row r="40" spans="1:12">
      <c r="A40" s="160">
        <v>35</v>
      </c>
      <c r="B40" s="161" t="s">
        <v>274</v>
      </c>
      <c r="C40" s="161" t="s">
        <v>275</v>
      </c>
      <c r="D40" s="162" t="s">
        <v>276</v>
      </c>
      <c r="E40" s="163" t="s">
        <v>277</v>
      </c>
      <c r="F40" s="163" t="s">
        <v>278</v>
      </c>
      <c r="G40" s="159"/>
      <c r="H40" s="159"/>
      <c r="I40" s="159"/>
      <c r="J40" s="159"/>
      <c r="K40" s="159"/>
      <c r="L40" s="159"/>
    </row>
    <row r="41" spans="1:12">
      <c r="A41" s="160">
        <v>36</v>
      </c>
      <c r="B41" s="161" t="s">
        <v>279</v>
      </c>
      <c r="C41" s="161" t="s">
        <v>280</v>
      </c>
      <c r="D41" s="162" t="s">
        <v>281</v>
      </c>
      <c r="E41" s="163" t="s">
        <v>282</v>
      </c>
      <c r="F41" s="163" t="s">
        <v>283</v>
      </c>
      <c r="G41" s="159"/>
      <c r="H41" s="159"/>
      <c r="I41" s="159"/>
      <c r="J41" s="159"/>
      <c r="K41" s="159"/>
      <c r="L41" s="159"/>
    </row>
    <row r="42" spans="1:12">
      <c r="A42" s="160">
        <v>37</v>
      </c>
      <c r="B42" s="161" t="s">
        <v>284</v>
      </c>
      <c r="C42" s="161" t="s">
        <v>285</v>
      </c>
      <c r="D42" s="162" t="s">
        <v>286</v>
      </c>
      <c r="E42" s="163" t="s">
        <v>287</v>
      </c>
      <c r="F42" s="163" t="s">
        <v>288</v>
      </c>
      <c r="G42" s="159"/>
      <c r="H42" s="159"/>
      <c r="I42" s="159"/>
      <c r="J42" s="159"/>
      <c r="K42" s="159"/>
      <c r="L42" s="159"/>
    </row>
    <row r="43" spans="1:12">
      <c r="A43" s="160">
        <v>38</v>
      </c>
      <c r="B43" s="161" t="s">
        <v>289</v>
      </c>
      <c r="C43" s="161" t="s">
        <v>290</v>
      </c>
      <c r="D43" s="162" t="s">
        <v>291</v>
      </c>
      <c r="E43" s="163" t="s">
        <v>292</v>
      </c>
      <c r="F43" s="163" t="s">
        <v>293</v>
      </c>
      <c r="G43" s="159"/>
      <c r="H43" s="159"/>
      <c r="I43" s="159"/>
      <c r="J43" s="159"/>
      <c r="K43" s="159"/>
      <c r="L43" s="159"/>
    </row>
    <row r="44" spans="1:12">
      <c r="A44" s="160">
        <v>39</v>
      </c>
      <c r="B44" s="161" t="s">
        <v>294</v>
      </c>
      <c r="C44" s="161" t="s">
        <v>295</v>
      </c>
      <c r="D44" s="162" t="s">
        <v>296</v>
      </c>
      <c r="E44" s="163" t="s">
        <v>297</v>
      </c>
      <c r="F44" s="163" t="s">
        <v>298</v>
      </c>
      <c r="G44" s="159"/>
      <c r="H44" s="159"/>
      <c r="I44" s="159"/>
      <c r="J44" s="159"/>
      <c r="K44" s="159"/>
      <c r="L44" s="159"/>
    </row>
    <row r="45" spans="1:12">
      <c r="A45" s="160">
        <v>40</v>
      </c>
      <c r="B45" s="161" t="s">
        <v>299</v>
      </c>
      <c r="C45" s="161" t="s">
        <v>300</v>
      </c>
      <c r="D45" s="162" t="s">
        <v>301</v>
      </c>
      <c r="E45" s="163" t="s">
        <v>302</v>
      </c>
      <c r="F45" s="163" t="s">
        <v>303</v>
      </c>
      <c r="G45" s="159"/>
      <c r="H45" s="159"/>
      <c r="I45" s="159"/>
      <c r="J45" s="159"/>
      <c r="K45" s="159"/>
      <c r="L45" s="159"/>
    </row>
    <row r="46" spans="1:12">
      <c r="A46" s="160">
        <v>41</v>
      </c>
      <c r="B46" s="161" t="s">
        <v>304</v>
      </c>
      <c r="C46" s="161" t="s">
        <v>305</v>
      </c>
      <c r="D46" s="162" t="s">
        <v>306</v>
      </c>
      <c r="E46" s="163" t="s">
        <v>307</v>
      </c>
      <c r="F46" s="163" t="s">
        <v>308</v>
      </c>
      <c r="G46" s="159"/>
      <c r="H46" s="159"/>
      <c r="I46" s="159"/>
      <c r="J46" s="159"/>
      <c r="K46" s="159"/>
      <c r="L46" s="159"/>
    </row>
    <row r="47" spans="1:12">
      <c r="A47" s="160">
        <v>42</v>
      </c>
      <c r="B47" s="161" t="s">
        <v>309</v>
      </c>
      <c r="C47" s="161" t="s">
        <v>310</v>
      </c>
      <c r="D47" s="162" t="s">
        <v>311</v>
      </c>
      <c r="E47" s="163" t="s">
        <v>312</v>
      </c>
      <c r="F47" s="163" t="s">
        <v>313</v>
      </c>
      <c r="G47" s="159"/>
      <c r="H47" s="159"/>
      <c r="I47" s="159"/>
      <c r="J47" s="159"/>
      <c r="K47" s="159"/>
      <c r="L47" s="159"/>
    </row>
    <row r="48" spans="1:12">
      <c r="A48" s="160">
        <v>43</v>
      </c>
      <c r="B48" s="161" t="s">
        <v>314</v>
      </c>
      <c r="C48" s="161" t="s">
        <v>315</v>
      </c>
      <c r="D48" s="162" t="s">
        <v>316</v>
      </c>
      <c r="E48" s="163" t="s">
        <v>317</v>
      </c>
      <c r="F48" s="163" t="s">
        <v>318</v>
      </c>
      <c r="G48" s="159"/>
      <c r="H48" s="159"/>
      <c r="I48" s="159"/>
      <c r="J48" s="159"/>
      <c r="K48" s="159"/>
      <c r="L48" s="159"/>
    </row>
    <row r="49" spans="1:12">
      <c r="A49" s="160">
        <v>44</v>
      </c>
      <c r="B49" s="161" t="s">
        <v>319</v>
      </c>
      <c r="C49" s="161" t="s">
        <v>320</v>
      </c>
      <c r="D49" s="162" t="s">
        <v>321</v>
      </c>
      <c r="E49" s="163" t="s">
        <v>322</v>
      </c>
      <c r="F49" s="163" t="s">
        <v>323</v>
      </c>
      <c r="G49" s="159"/>
      <c r="H49" s="159"/>
      <c r="I49" s="159"/>
      <c r="J49" s="159"/>
      <c r="K49" s="159"/>
      <c r="L49" s="159"/>
    </row>
    <row r="50" spans="1:12">
      <c r="A50" s="160">
        <v>45</v>
      </c>
      <c r="B50" s="161" t="s">
        <v>324</v>
      </c>
      <c r="C50" s="161" t="s">
        <v>325</v>
      </c>
      <c r="D50" s="162" t="s">
        <v>326</v>
      </c>
      <c r="E50" s="163" t="s">
        <v>327</v>
      </c>
      <c r="F50" s="163" t="s">
        <v>328</v>
      </c>
      <c r="G50" s="159"/>
      <c r="H50" s="159"/>
      <c r="I50" s="159"/>
      <c r="J50" s="159"/>
      <c r="K50" s="159"/>
      <c r="L50" s="159"/>
    </row>
    <row r="51" spans="1:12">
      <c r="A51" s="160">
        <v>46</v>
      </c>
      <c r="B51" s="161" t="s">
        <v>329</v>
      </c>
      <c r="C51" s="161" t="s">
        <v>330</v>
      </c>
      <c r="D51" s="162" t="s">
        <v>331</v>
      </c>
      <c r="E51" s="163" t="s">
        <v>332</v>
      </c>
      <c r="F51" s="163" t="s">
        <v>333</v>
      </c>
      <c r="G51" s="159"/>
      <c r="H51" s="159"/>
      <c r="I51" s="159"/>
      <c r="J51" s="159"/>
      <c r="K51" s="159"/>
      <c r="L51" s="159"/>
    </row>
    <row r="52" spans="1:12">
      <c r="A52" s="160">
        <v>47</v>
      </c>
      <c r="B52" s="161" t="s">
        <v>334</v>
      </c>
      <c r="C52" s="161" t="s">
        <v>335</v>
      </c>
      <c r="D52" s="162" t="s">
        <v>336</v>
      </c>
      <c r="E52" s="163" t="s">
        <v>337</v>
      </c>
      <c r="F52" s="163" t="s">
        <v>338</v>
      </c>
      <c r="G52" s="159"/>
      <c r="H52" s="159"/>
      <c r="I52" s="159"/>
      <c r="J52" s="159"/>
      <c r="K52" s="159"/>
      <c r="L52" s="159"/>
    </row>
    <row r="53" spans="1:12">
      <c r="A53" s="160">
        <v>48</v>
      </c>
      <c r="B53" s="161" t="s">
        <v>339</v>
      </c>
      <c r="C53" s="161" t="s">
        <v>340</v>
      </c>
      <c r="D53" s="162" t="s">
        <v>341</v>
      </c>
      <c r="E53" s="163" t="s">
        <v>342</v>
      </c>
      <c r="F53" s="163" t="s">
        <v>343</v>
      </c>
      <c r="G53" s="159"/>
      <c r="H53" s="159"/>
      <c r="I53" s="159"/>
      <c r="J53" s="159"/>
      <c r="K53" s="159"/>
      <c r="L53" s="159"/>
    </row>
    <row r="54" spans="1:12">
      <c r="A54" s="160">
        <v>49</v>
      </c>
      <c r="B54" s="161" t="s">
        <v>344</v>
      </c>
      <c r="C54" s="161" t="s">
        <v>345</v>
      </c>
      <c r="D54" s="162" t="s">
        <v>346</v>
      </c>
      <c r="E54" s="163" t="s">
        <v>347</v>
      </c>
      <c r="F54" s="163" t="s">
        <v>348</v>
      </c>
      <c r="G54" s="159"/>
      <c r="H54" s="159"/>
      <c r="I54" s="159"/>
      <c r="J54" s="159"/>
      <c r="K54" s="159"/>
      <c r="L54" s="159"/>
    </row>
    <row r="55" spans="1:12">
      <c r="A55" s="160">
        <v>50</v>
      </c>
      <c r="B55" s="161" t="s">
        <v>349</v>
      </c>
      <c r="C55" s="161" t="s">
        <v>350</v>
      </c>
      <c r="D55" s="162" t="s">
        <v>351</v>
      </c>
      <c r="E55" s="163" t="s">
        <v>352</v>
      </c>
      <c r="F55" s="163" t="s">
        <v>353</v>
      </c>
      <c r="G55" s="159"/>
      <c r="H55" s="159"/>
      <c r="I55" s="159"/>
      <c r="J55" s="159"/>
      <c r="K55" s="159"/>
      <c r="L55" s="159"/>
    </row>
    <row r="56" spans="1:12">
      <c r="A56" s="160">
        <v>51</v>
      </c>
      <c r="B56" s="161" t="s">
        <v>354</v>
      </c>
      <c r="C56" s="161" t="s">
        <v>355</v>
      </c>
      <c r="D56" s="162" t="s">
        <v>356</v>
      </c>
      <c r="E56" s="163" t="s">
        <v>357</v>
      </c>
      <c r="F56" s="163" t="s">
        <v>358</v>
      </c>
      <c r="G56" s="159"/>
      <c r="H56" s="159"/>
      <c r="I56" s="159"/>
      <c r="J56" s="159"/>
      <c r="K56" s="159"/>
      <c r="L56" s="159"/>
    </row>
    <row r="57" spans="1:12">
      <c r="A57" s="160">
        <v>52</v>
      </c>
      <c r="B57" s="161" t="s">
        <v>359</v>
      </c>
      <c r="C57" s="161" t="s">
        <v>360</v>
      </c>
      <c r="D57" s="162" t="s">
        <v>361</v>
      </c>
      <c r="E57" s="163" t="s">
        <v>362</v>
      </c>
      <c r="F57" s="163" t="s">
        <v>363</v>
      </c>
      <c r="G57" s="159"/>
      <c r="H57" s="159"/>
      <c r="I57" s="159"/>
      <c r="J57" s="159"/>
      <c r="K57" s="159"/>
      <c r="L57" s="159"/>
    </row>
    <row r="58" spans="1:12">
      <c r="A58" s="160">
        <v>53</v>
      </c>
      <c r="B58" s="161" t="s">
        <v>364</v>
      </c>
      <c r="C58" s="161" t="s">
        <v>365</v>
      </c>
      <c r="D58" s="162" t="s">
        <v>366</v>
      </c>
      <c r="E58" s="163" t="s">
        <v>367</v>
      </c>
      <c r="F58" s="163" t="s">
        <v>368</v>
      </c>
      <c r="G58" s="159"/>
      <c r="H58" s="159"/>
      <c r="I58" s="159"/>
      <c r="J58" s="159"/>
      <c r="K58" s="159"/>
      <c r="L58" s="159"/>
    </row>
    <row r="59" spans="1:12">
      <c r="A59" s="160">
        <v>54</v>
      </c>
      <c r="B59" s="161" t="s">
        <v>369</v>
      </c>
      <c r="C59" s="161" t="s">
        <v>370</v>
      </c>
      <c r="D59" s="162" t="s">
        <v>371</v>
      </c>
      <c r="E59" s="163" t="s">
        <v>372</v>
      </c>
      <c r="F59" s="163" t="s">
        <v>373</v>
      </c>
      <c r="G59" s="159"/>
      <c r="H59" s="159"/>
      <c r="I59" s="159"/>
      <c r="J59" s="159"/>
      <c r="K59" s="159"/>
      <c r="L59" s="159"/>
    </row>
    <row r="60" spans="1:12">
      <c r="A60" s="160">
        <v>55</v>
      </c>
      <c r="B60" s="161" t="s">
        <v>374</v>
      </c>
      <c r="C60" s="161" t="s">
        <v>375</v>
      </c>
      <c r="D60" s="162" t="s">
        <v>376</v>
      </c>
      <c r="E60" s="163" t="s">
        <v>377</v>
      </c>
      <c r="F60" s="163" t="s">
        <v>378</v>
      </c>
      <c r="G60" s="159"/>
      <c r="H60" s="159"/>
      <c r="I60" s="159"/>
      <c r="J60" s="159"/>
      <c r="K60" s="159"/>
      <c r="L60" s="159"/>
    </row>
    <row r="61" spans="1:12">
      <c r="A61" s="160">
        <v>56</v>
      </c>
      <c r="B61" s="161" t="s">
        <v>379</v>
      </c>
      <c r="C61" s="161" t="s">
        <v>380</v>
      </c>
      <c r="D61" s="162" t="s">
        <v>381</v>
      </c>
      <c r="E61" s="163" t="s">
        <v>382</v>
      </c>
      <c r="F61" s="163" t="s">
        <v>383</v>
      </c>
      <c r="G61" s="159"/>
      <c r="H61" s="159"/>
      <c r="I61" s="159"/>
      <c r="J61" s="159"/>
      <c r="K61" s="159"/>
      <c r="L61" s="159"/>
    </row>
    <row r="62" spans="1:12">
      <c r="A62" s="160">
        <v>57</v>
      </c>
      <c r="B62" s="161" t="s">
        <v>384</v>
      </c>
      <c r="C62" s="161" t="s">
        <v>385</v>
      </c>
      <c r="D62" s="162" t="s">
        <v>386</v>
      </c>
      <c r="E62" s="163" t="s">
        <v>387</v>
      </c>
      <c r="F62" s="163" t="s">
        <v>388</v>
      </c>
      <c r="G62" s="159"/>
      <c r="H62" s="159"/>
      <c r="I62" s="159"/>
      <c r="J62" s="159"/>
      <c r="K62" s="159"/>
      <c r="L62" s="159"/>
    </row>
    <row r="63" spans="1:12">
      <c r="A63" s="160">
        <v>58</v>
      </c>
      <c r="B63" s="161" t="s">
        <v>389</v>
      </c>
      <c r="C63" s="161" t="s">
        <v>390</v>
      </c>
      <c r="D63" s="162" t="s">
        <v>391</v>
      </c>
      <c r="E63" s="163" t="s">
        <v>392</v>
      </c>
      <c r="F63" s="163" t="s">
        <v>393</v>
      </c>
      <c r="G63" s="159"/>
      <c r="H63" s="159"/>
      <c r="I63" s="159"/>
      <c r="J63" s="159"/>
      <c r="K63" s="159"/>
      <c r="L63" s="159"/>
    </row>
    <row r="64" spans="1:12">
      <c r="A64" s="160">
        <v>59</v>
      </c>
      <c r="B64" s="161" t="s">
        <v>394</v>
      </c>
      <c r="C64" s="161" t="s">
        <v>395</v>
      </c>
      <c r="D64" s="162" t="s">
        <v>396</v>
      </c>
      <c r="E64" s="163" t="s">
        <v>397</v>
      </c>
      <c r="F64" s="163" t="s">
        <v>398</v>
      </c>
      <c r="G64" s="159"/>
      <c r="H64" s="159"/>
      <c r="I64" s="159"/>
      <c r="J64" s="159"/>
      <c r="K64" s="159"/>
      <c r="L64" s="159"/>
    </row>
    <row r="65" spans="1:12">
      <c r="A65" s="160">
        <v>60</v>
      </c>
      <c r="B65" s="161" t="s">
        <v>399</v>
      </c>
      <c r="C65" s="161" t="s">
        <v>400</v>
      </c>
      <c r="D65" s="162" t="s">
        <v>401</v>
      </c>
      <c r="E65" s="163" t="s">
        <v>402</v>
      </c>
      <c r="F65" s="163" t="s">
        <v>403</v>
      </c>
      <c r="G65" s="159"/>
      <c r="H65" s="159"/>
      <c r="I65" s="159"/>
      <c r="J65" s="159"/>
      <c r="K65" s="159"/>
      <c r="L65" s="159"/>
    </row>
    <row r="66" spans="1:12">
      <c r="A66" s="160">
        <v>61</v>
      </c>
      <c r="B66" s="161" t="s">
        <v>404</v>
      </c>
      <c r="C66" s="161" t="s">
        <v>405</v>
      </c>
      <c r="D66" s="162" t="s">
        <v>406</v>
      </c>
      <c r="E66" s="163" t="s">
        <v>407</v>
      </c>
      <c r="F66" s="163" t="s">
        <v>408</v>
      </c>
      <c r="G66" s="159"/>
      <c r="H66" s="159"/>
      <c r="I66" s="159"/>
      <c r="J66" s="159"/>
      <c r="K66" s="159"/>
      <c r="L66" s="159"/>
    </row>
    <row r="67" spans="1:12">
      <c r="A67" s="160">
        <v>62</v>
      </c>
      <c r="B67" s="161" t="s">
        <v>409</v>
      </c>
      <c r="C67" s="161" t="s">
        <v>410</v>
      </c>
      <c r="D67" s="162" t="s">
        <v>411</v>
      </c>
      <c r="E67" s="163" t="s">
        <v>412</v>
      </c>
      <c r="F67" s="163" t="s">
        <v>413</v>
      </c>
      <c r="G67" s="159"/>
      <c r="H67" s="159"/>
      <c r="I67" s="159"/>
      <c r="J67" s="159"/>
      <c r="K67" s="159"/>
      <c r="L67" s="159"/>
    </row>
    <row r="68" spans="1:12">
      <c r="A68" s="160">
        <v>63</v>
      </c>
      <c r="B68" s="161" t="s">
        <v>414</v>
      </c>
      <c r="C68" s="161" t="s">
        <v>415</v>
      </c>
      <c r="D68" s="162" t="s">
        <v>416</v>
      </c>
      <c r="E68" s="163" t="s">
        <v>417</v>
      </c>
      <c r="F68" s="163" t="s">
        <v>418</v>
      </c>
      <c r="G68" s="159"/>
      <c r="H68" s="159"/>
      <c r="I68" s="159"/>
      <c r="J68" s="159"/>
      <c r="K68" s="159"/>
      <c r="L68" s="159"/>
    </row>
    <row r="69" spans="1:12">
      <c r="A69" s="160">
        <v>64</v>
      </c>
      <c r="B69" s="161" t="s">
        <v>419</v>
      </c>
      <c r="C69" s="161" t="s">
        <v>420</v>
      </c>
      <c r="D69" s="162" t="s">
        <v>421</v>
      </c>
      <c r="E69" s="163" t="s">
        <v>422</v>
      </c>
      <c r="F69" s="163" t="s">
        <v>423</v>
      </c>
      <c r="G69" s="159"/>
      <c r="H69" s="159"/>
      <c r="I69" s="159"/>
      <c r="J69" s="159"/>
      <c r="K69" s="159"/>
      <c r="L69" s="159"/>
    </row>
    <row r="70" spans="1:12">
      <c r="A70" s="160">
        <v>65</v>
      </c>
      <c r="B70" s="161" t="s">
        <v>424</v>
      </c>
      <c r="C70" s="161" t="s">
        <v>425</v>
      </c>
      <c r="D70" s="162" t="s">
        <v>426</v>
      </c>
      <c r="E70" s="163" t="s">
        <v>427</v>
      </c>
      <c r="F70" s="163" t="s">
        <v>428</v>
      </c>
      <c r="G70" s="159"/>
      <c r="H70" s="159"/>
      <c r="I70" s="159"/>
      <c r="J70" s="159"/>
      <c r="K70" s="159"/>
      <c r="L70" s="159"/>
    </row>
    <row r="71" spans="1:12">
      <c r="A71" s="160">
        <v>66</v>
      </c>
      <c r="B71" s="161" t="s">
        <v>429</v>
      </c>
      <c r="C71" s="161" t="s">
        <v>430</v>
      </c>
      <c r="D71" s="162" t="s">
        <v>431</v>
      </c>
      <c r="E71" s="163" t="s">
        <v>432</v>
      </c>
      <c r="F71" s="163" t="s">
        <v>433</v>
      </c>
      <c r="G71" s="159"/>
      <c r="H71" s="159"/>
      <c r="I71" s="159"/>
      <c r="J71" s="159"/>
      <c r="K71" s="159"/>
      <c r="L71" s="159"/>
    </row>
    <row r="72" spans="1:12">
      <c r="A72" s="160">
        <v>67</v>
      </c>
      <c r="B72" s="161" t="s">
        <v>434</v>
      </c>
      <c r="C72" s="161" t="s">
        <v>435</v>
      </c>
      <c r="D72" s="162" t="s">
        <v>436</v>
      </c>
      <c r="E72" s="163" t="s">
        <v>437</v>
      </c>
      <c r="F72" s="163" t="s">
        <v>438</v>
      </c>
      <c r="G72" s="159"/>
      <c r="H72" s="159"/>
      <c r="I72" s="159"/>
      <c r="J72" s="159"/>
      <c r="K72" s="159"/>
      <c r="L72" s="159"/>
    </row>
    <row r="73" spans="1:12">
      <c r="A73" s="160">
        <v>68</v>
      </c>
      <c r="B73" s="161" t="s">
        <v>439</v>
      </c>
      <c r="C73" s="161" t="s">
        <v>440</v>
      </c>
      <c r="D73" s="162" t="s">
        <v>441</v>
      </c>
      <c r="E73" s="163" t="s">
        <v>442</v>
      </c>
      <c r="F73" s="163" t="s">
        <v>443</v>
      </c>
      <c r="G73" s="159"/>
      <c r="H73" s="159"/>
      <c r="I73" s="159"/>
      <c r="J73" s="159"/>
      <c r="K73" s="159"/>
      <c r="L73" s="159"/>
    </row>
    <row r="74" spans="1:12">
      <c r="A74" s="160">
        <v>69</v>
      </c>
      <c r="B74" s="161" t="s">
        <v>444</v>
      </c>
      <c r="C74" s="161" t="s">
        <v>445</v>
      </c>
      <c r="D74" s="162" t="s">
        <v>446</v>
      </c>
      <c r="E74" s="163" t="s">
        <v>447</v>
      </c>
      <c r="F74" s="163" t="s">
        <v>448</v>
      </c>
      <c r="G74" s="159"/>
      <c r="H74" s="159"/>
      <c r="I74" s="159"/>
      <c r="J74" s="159"/>
      <c r="K74" s="159"/>
      <c r="L74" s="159"/>
    </row>
    <row r="75" spans="1:12">
      <c r="A75" s="160">
        <v>70</v>
      </c>
      <c r="B75" s="161" t="s">
        <v>449</v>
      </c>
      <c r="C75" s="161" t="s">
        <v>450</v>
      </c>
      <c r="D75" s="162" t="s">
        <v>451</v>
      </c>
      <c r="E75" s="163" t="s">
        <v>452</v>
      </c>
      <c r="F75" s="163" t="s">
        <v>453</v>
      </c>
      <c r="G75" s="159"/>
      <c r="H75" s="159"/>
      <c r="I75" s="159"/>
      <c r="J75" s="159"/>
      <c r="K75" s="159"/>
      <c r="L75" s="159"/>
    </row>
    <row r="76" spans="1:12">
      <c r="A76" s="160">
        <v>71</v>
      </c>
      <c r="B76" s="161" t="s">
        <v>454</v>
      </c>
      <c r="C76" s="161" t="s">
        <v>455</v>
      </c>
      <c r="D76" s="162" t="s">
        <v>456</v>
      </c>
      <c r="E76" s="163" t="s">
        <v>457</v>
      </c>
      <c r="F76" s="163" t="s">
        <v>458</v>
      </c>
      <c r="G76" s="159"/>
      <c r="H76" s="159"/>
      <c r="I76" s="159"/>
      <c r="J76" s="159"/>
      <c r="K76" s="159"/>
      <c r="L76" s="159"/>
    </row>
    <row r="77" spans="1:12">
      <c r="A77" s="160">
        <v>72</v>
      </c>
      <c r="B77" s="161" t="s">
        <v>459</v>
      </c>
      <c r="C77" s="161" t="s">
        <v>460</v>
      </c>
      <c r="D77" s="162" t="s">
        <v>461</v>
      </c>
      <c r="E77" s="163" t="s">
        <v>462</v>
      </c>
      <c r="F77" s="163" t="s">
        <v>463</v>
      </c>
      <c r="G77" s="159"/>
      <c r="H77" s="159"/>
      <c r="I77" s="159"/>
      <c r="J77" s="159"/>
      <c r="K77" s="159"/>
      <c r="L77" s="159"/>
    </row>
    <row r="78" spans="1:12">
      <c r="A78" s="160">
        <v>73</v>
      </c>
      <c r="B78" s="161" t="s">
        <v>464</v>
      </c>
      <c r="C78" s="161" t="s">
        <v>465</v>
      </c>
      <c r="D78" s="162" t="s">
        <v>466</v>
      </c>
      <c r="E78" s="163" t="s">
        <v>467</v>
      </c>
      <c r="F78" s="163" t="s">
        <v>468</v>
      </c>
      <c r="G78" s="159"/>
      <c r="H78" s="159"/>
      <c r="I78" s="159"/>
      <c r="J78" s="159"/>
      <c r="K78" s="159"/>
      <c r="L78" s="159"/>
    </row>
    <row r="79" spans="1:12">
      <c r="A79" s="160">
        <v>74</v>
      </c>
      <c r="B79" s="161" t="s">
        <v>469</v>
      </c>
      <c r="C79" s="161" t="s">
        <v>470</v>
      </c>
      <c r="D79" s="162" t="s">
        <v>471</v>
      </c>
      <c r="E79" s="163" t="s">
        <v>472</v>
      </c>
      <c r="F79" s="163" t="s">
        <v>473</v>
      </c>
      <c r="G79" s="159"/>
      <c r="H79" s="159"/>
      <c r="I79" s="159"/>
      <c r="J79" s="159"/>
      <c r="K79" s="159"/>
      <c r="L79" s="159"/>
    </row>
    <row r="80" spans="1:12">
      <c r="A80" s="160">
        <v>75</v>
      </c>
      <c r="B80" s="161" t="s">
        <v>474</v>
      </c>
      <c r="C80" s="161" t="s">
        <v>475</v>
      </c>
      <c r="D80" s="162" t="s">
        <v>476</v>
      </c>
      <c r="E80" s="163" t="s">
        <v>477</v>
      </c>
      <c r="F80" s="163" t="s">
        <v>478</v>
      </c>
      <c r="G80" s="159"/>
      <c r="H80" s="159"/>
      <c r="I80" s="159"/>
      <c r="J80" s="159"/>
      <c r="K80" s="159"/>
      <c r="L80" s="159"/>
    </row>
    <row r="81" spans="1:12">
      <c r="A81" s="160">
        <v>76</v>
      </c>
      <c r="B81" s="161" t="s">
        <v>479</v>
      </c>
      <c r="C81" s="161" t="s">
        <v>480</v>
      </c>
      <c r="D81" s="162" t="s">
        <v>481</v>
      </c>
      <c r="E81" s="163" t="s">
        <v>482</v>
      </c>
      <c r="F81" s="163" t="s">
        <v>483</v>
      </c>
      <c r="G81" s="159"/>
      <c r="H81" s="159"/>
      <c r="I81" s="159"/>
      <c r="J81" s="159"/>
      <c r="K81" s="159"/>
      <c r="L81" s="159"/>
    </row>
    <row r="82" spans="1:12">
      <c r="A82" s="160">
        <v>77</v>
      </c>
      <c r="B82" s="161" t="s">
        <v>484</v>
      </c>
      <c r="C82" s="161" t="s">
        <v>485</v>
      </c>
      <c r="D82" s="162" t="s">
        <v>486</v>
      </c>
      <c r="E82" s="163" t="s">
        <v>487</v>
      </c>
      <c r="F82" s="163" t="s">
        <v>488</v>
      </c>
      <c r="G82" s="159"/>
      <c r="H82" s="159"/>
      <c r="I82" s="159"/>
      <c r="J82" s="159"/>
      <c r="K82" s="159"/>
      <c r="L82" s="159"/>
    </row>
    <row r="83" spans="1:12">
      <c r="A83" s="160">
        <v>78</v>
      </c>
      <c r="B83" s="161" t="s">
        <v>489</v>
      </c>
      <c r="C83" s="161" t="s">
        <v>490</v>
      </c>
      <c r="D83" s="162" t="s">
        <v>491</v>
      </c>
      <c r="E83" s="163" t="s">
        <v>492</v>
      </c>
      <c r="F83" s="163" t="s">
        <v>493</v>
      </c>
      <c r="G83" s="159"/>
      <c r="H83" s="159"/>
      <c r="I83" s="159"/>
      <c r="J83" s="159"/>
      <c r="K83" s="159"/>
      <c r="L83" s="159"/>
    </row>
    <row r="84" spans="1:12">
      <c r="A84" s="160">
        <v>79</v>
      </c>
      <c r="B84" s="161" t="s">
        <v>494</v>
      </c>
      <c r="C84" s="161" t="s">
        <v>495</v>
      </c>
      <c r="D84" s="162" t="s">
        <v>496</v>
      </c>
      <c r="E84" s="163" t="s">
        <v>497</v>
      </c>
      <c r="F84" s="163" t="s">
        <v>498</v>
      </c>
      <c r="G84" s="159"/>
      <c r="H84" s="159"/>
      <c r="I84" s="159"/>
      <c r="J84" s="159"/>
      <c r="K84" s="159"/>
      <c r="L84" s="159"/>
    </row>
    <row r="85" spans="1:12">
      <c r="A85" s="160">
        <v>80</v>
      </c>
      <c r="B85" s="161" t="s">
        <v>499</v>
      </c>
      <c r="C85" s="161" t="s">
        <v>500</v>
      </c>
      <c r="D85" s="162" t="s">
        <v>501</v>
      </c>
      <c r="E85" s="163" t="s">
        <v>502</v>
      </c>
      <c r="F85" s="163" t="s">
        <v>503</v>
      </c>
      <c r="G85" s="159"/>
      <c r="H85" s="159"/>
      <c r="I85" s="159"/>
      <c r="J85" s="159"/>
      <c r="K85" s="159"/>
      <c r="L85" s="159"/>
    </row>
    <row r="86" spans="1:12">
      <c r="A86" s="160">
        <v>81</v>
      </c>
      <c r="B86" s="161" t="s">
        <v>504</v>
      </c>
      <c r="C86" s="161" t="s">
        <v>505</v>
      </c>
      <c r="D86" s="162" t="s">
        <v>506</v>
      </c>
      <c r="E86" s="163" t="s">
        <v>507</v>
      </c>
      <c r="F86" s="163" t="s">
        <v>508</v>
      </c>
      <c r="G86" s="159"/>
      <c r="H86" s="159"/>
      <c r="I86" s="159"/>
      <c r="J86" s="159"/>
      <c r="K86" s="159"/>
      <c r="L86" s="159"/>
    </row>
    <row r="87" spans="1:12">
      <c r="A87" s="160">
        <v>82</v>
      </c>
      <c r="B87" s="161" t="s">
        <v>509</v>
      </c>
      <c r="C87" s="161" t="s">
        <v>510</v>
      </c>
      <c r="D87" s="162" t="s">
        <v>511</v>
      </c>
      <c r="E87" s="163" t="s">
        <v>512</v>
      </c>
      <c r="F87" s="163" t="s">
        <v>513</v>
      </c>
      <c r="G87" s="159"/>
      <c r="H87" s="159"/>
      <c r="I87" s="159"/>
      <c r="J87" s="159"/>
      <c r="K87" s="159"/>
      <c r="L87" s="159"/>
    </row>
    <row r="88" spans="1:12">
      <c r="A88" s="160">
        <v>83</v>
      </c>
      <c r="B88" s="161" t="s">
        <v>514</v>
      </c>
      <c r="C88" s="161" t="s">
        <v>515</v>
      </c>
      <c r="D88" s="162" t="s">
        <v>516</v>
      </c>
      <c r="E88" s="163" t="s">
        <v>517</v>
      </c>
      <c r="F88" s="163" t="s">
        <v>518</v>
      </c>
      <c r="G88" s="159"/>
      <c r="H88" s="159"/>
      <c r="I88" s="159"/>
      <c r="J88" s="159"/>
      <c r="K88" s="159"/>
      <c r="L88" s="159"/>
    </row>
    <row r="89" spans="1:12">
      <c r="A89" s="160">
        <v>84</v>
      </c>
      <c r="B89" s="161" t="s">
        <v>519</v>
      </c>
      <c r="C89" s="161" t="s">
        <v>520</v>
      </c>
      <c r="D89" s="162" t="s">
        <v>521</v>
      </c>
      <c r="E89" s="163" t="s">
        <v>522</v>
      </c>
      <c r="F89" s="163" t="s">
        <v>523</v>
      </c>
      <c r="G89" s="159"/>
      <c r="H89" s="159"/>
      <c r="I89" s="159"/>
      <c r="J89" s="159"/>
      <c r="K89" s="159"/>
      <c r="L89" s="159"/>
    </row>
    <row r="90" spans="1:12">
      <c r="A90" s="160">
        <v>85</v>
      </c>
      <c r="B90" s="161" t="s">
        <v>524</v>
      </c>
      <c r="C90" s="161" t="s">
        <v>525</v>
      </c>
      <c r="D90" s="162" t="s">
        <v>526</v>
      </c>
      <c r="E90" s="163" t="s">
        <v>527</v>
      </c>
      <c r="F90" s="163" t="s">
        <v>528</v>
      </c>
      <c r="G90" s="159"/>
      <c r="H90" s="159"/>
      <c r="I90" s="159"/>
      <c r="J90" s="159"/>
      <c r="K90" s="159"/>
      <c r="L90" s="159"/>
    </row>
    <row r="91" spans="1:12">
      <c r="A91" s="160">
        <v>86</v>
      </c>
      <c r="B91" s="161" t="s">
        <v>529</v>
      </c>
      <c r="C91" s="161" t="s">
        <v>530</v>
      </c>
      <c r="D91" s="162" t="s">
        <v>531</v>
      </c>
      <c r="E91" s="163" t="s">
        <v>532</v>
      </c>
      <c r="F91" s="163" t="s">
        <v>533</v>
      </c>
      <c r="G91" s="159"/>
      <c r="H91" s="159"/>
      <c r="I91" s="159"/>
      <c r="J91" s="159"/>
      <c r="K91" s="159"/>
      <c r="L91" s="159"/>
    </row>
    <row r="92" spans="1:12">
      <c r="A92" s="160">
        <v>87</v>
      </c>
      <c r="B92" s="161" t="s">
        <v>534</v>
      </c>
      <c r="C92" s="161" t="s">
        <v>535</v>
      </c>
      <c r="D92" s="162" t="s">
        <v>536</v>
      </c>
      <c r="E92" s="163" t="s">
        <v>537</v>
      </c>
      <c r="F92" s="163" t="s">
        <v>538</v>
      </c>
      <c r="G92" s="159"/>
      <c r="H92" s="159"/>
      <c r="I92" s="159"/>
      <c r="J92" s="159"/>
      <c r="K92" s="159"/>
      <c r="L92" s="159"/>
    </row>
    <row r="93" spans="1:12">
      <c r="A93" s="160">
        <v>88</v>
      </c>
      <c r="B93" s="161" t="s">
        <v>539</v>
      </c>
      <c r="C93" s="161" t="s">
        <v>540</v>
      </c>
      <c r="D93" s="162" t="s">
        <v>541</v>
      </c>
      <c r="E93" s="163" t="s">
        <v>542</v>
      </c>
      <c r="F93" s="163" t="s">
        <v>543</v>
      </c>
      <c r="G93" s="159"/>
      <c r="H93" s="159"/>
      <c r="I93" s="159"/>
      <c r="J93" s="159"/>
      <c r="K93" s="159"/>
      <c r="L93" s="159"/>
    </row>
    <row r="94" spans="1:12">
      <c r="A94" s="160">
        <v>89</v>
      </c>
      <c r="B94" s="161" t="s">
        <v>544</v>
      </c>
      <c r="C94" s="161" t="s">
        <v>545</v>
      </c>
      <c r="D94" s="162" t="s">
        <v>546</v>
      </c>
      <c r="E94" s="163" t="s">
        <v>547</v>
      </c>
      <c r="F94" s="163" t="s">
        <v>548</v>
      </c>
      <c r="G94" s="159"/>
      <c r="H94" s="159"/>
      <c r="I94" s="159"/>
      <c r="J94" s="159"/>
      <c r="K94" s="159"/>
      <c r="L94" s="159"/>
    </row>
    <row r="95" spans="1:12">
      <c r="A95" s="166">
        <v>90</v>
      </c>
      <c r="B95" s="162" t="s">
        <v>549</v>
      </c>
      <c r="C95" s="161" t="s">
        <v>550</v>
      </c>
      <c r="D95" s="162" t="s">
        <v>551</v>
      </c>
      <c r="E95" s="163" t="s">
        <v>552</v>
      </c>
      <c r="F95" s="163" t="s">
        <v>553</v>
      </c>
      <c r="G95" s="159"/>
      <c r="H95" s="159"/>
      <c r="I95" s="159"/>
      <c r="J95" s="159"/>
      <c r="K95" s="159"/>
      <c r="L95" s="159"/>
    </row>
    <row r="96" spans="1:12">
      <c r="A96" s="166">
        <v>91</v>
      </c>
      <c r="B96" s="162" t="s">
        <v>554</v>
      </c>
      <c r="C96" s="161" t="s">
        <v>555</v>
      </c>
      <c r="D96" s="162" t="s">
        <v>556</v>
      </c>
      <c r="E96" s="163" t="s">
        <v>557</v>
      </c>
      <c r="F96" s="163" t="s">
        <v>558</v>
      </c>
      <c r="G96" s="159"/>
      <c r="H96" s="159"/>
      <c r="I96" s="159"/>
      <c r="J96" s="159"/>
      <c r="K96" s="159"/>
      <c r="L96" s="159"/>
    </row>
    <row r="97" spans="1:12">
      <c r="A97" s="166">
        <v>92</v>
      </c>
      <c r="B97" s="162" t="s">
        <v>559</v>
      </c>
      <c r="C97" s="161" t="s">
        <v>560</v>
      </c>
      <c r="D97" s="162" t="s">
        <v>561</v>
      </c>
      <c r="E97" s="163" t="s">
        <v>562</v>
      </c>
      <c r="F97" s="163" t="s">
        <v>563</v>
      </c>
      <c r="G97" s="159"/>
      <c r="H97" s="159"/>
      <c r="I97" s="159"/>
      <c r="J97" s="159"/>
      <c r="K97" s="159"/>
      <c r="L97" s="159"/>
    </row>
    <row r="98" spans="1:12">
      <c r="A98" s="166">
        <v>93</v>
      </c>
      <c r="B98" s="162" t="s">
        <v>564</v>
      </c>
      <c r="C98" s="161" t="s">
        <v>565</v>
      </c>
      <c r="D98" s="162" t="s">
        <v>566</v>
      </c>
      <c r="E98" s="163" t="s">
        <v>567</v>
      </c>
      <c r="F98" s="163" t="s">
        <v>568</v>
      </c>
      <c r="G98" s="159"/>
      <c r="H98" s="159"/>
      <c r="I98" s="159"/>
      <c r="J98" s="159"/>
      <c r="K98" s="159"/>
      <c r="L98" s="159"/>
    </row>
    <row r="99" spans="1:12">
      <c r="A99" s="166">
        <v>94</v>
      </c>
      <c r="B99" s="162" t="s">
        <v>569</v>
      </c>
      <c r="C99" s="161" t="s">
        <v>570</v>
      </c>
      <c r="D99" s="162" t="s">
        <v>571</v>
      </c>
      <c r="E99" s="163" t="s">
        <v>572</v>
      </c>
      <c r="F99" s="163" t="s">
        <v>573</v>
      </c>
      <c r="G99" s="159"/>
      <c r="H99" s="159"/>
      <c r="I99" s="159"/>
      <c r="J99" s="159"/>
      <c r="K99" s="159"/>
      <c r="L99" s="159"/>
    </row>
    <row r="100" spans="1:12">
      <c r="A100" s="166">
        <v>95</v>
      </c>
      <c r="B100" s="162" t="s">
        <v>574</v>
      </c>
      <c r="C100" s="161" t="s">
        <v>575</v>
      </c>
      <c r="D100" s="162" t="s">
        <v>576</v>
      </c>
      <c r="E100" s="163" t="s">
        <v>577</v>
      </c>
      <c r="F100" s="163" t="s">
        <v>578</v>
      </c>
      <c r="G100" s="159"/>
      <c r="H100" s="159"/>
      <c r="I100" s="159"/>
      <c r="J100" s="159"/>
      <c r="K100" s="159"/>
      <c r="L100" s="159"/>
    </row>
    <row r="101" spans="1:12">
      <c r="A101" s="166">
        <v>96</v>
      </c>
      <c r="B101" s="162" t="s">
        <v>579</v>
      </c>
      <c r="C101" s="161" t="s">
        <v>580</v>
      </c>
      <c r="D101" s="162" t="s">
        <v>581</v>
      </c>
      <c r="E101" s="163" t="s">
        <v>582</v>
      </c>
      <c r="F101" s="163" t="s">
        <v>583</v>
      </c>
      <c r="G101" s="159"/>
      <c r="H101" s="159"/>
      <c r="I101" s="159"/>
      <c r="J101" s="159"/>
      <c r="K101" s="159"/>
      <c r="L101" s="159"/>
    </row>
    <row r="102" spans="1:12">
      <c r="A102" s="166">
        <v>97</v>
      </c>
      <c r="B102" s="162" t="s">
        <v>584</v>
      </c>
      <c r="C102" s="161" t="s">
        <v>585</v>
      </c>
      <c r="D102" s="162" t="s">
        <v>586</v>
      </c>
      <c r="E102" s="163" t="s">
        <v>587</v>
      </c>
      <c r="F102" s="163" t="s">
        <v>588</v>
      </c>
      <c r="G102" s="159"/>
      <c r="H102" s="159"/>
      <c r="I102" s="159"/>
      <c r="J102" s="159"/>
      <c r="K102" s="159"/>
      <c r="L102" s="159"/>
    </row>
    <row r="103" spans="1:12">
      <c r="A103" s="166">
        <v>98</v>
      </c>
      <c r="B103" s="162" t="s">
        <v>589</v>
      </c>
      <c r="C103" s="161" t="s">
        <v>590</v>
      </c>
      <c r="D103" s="162" t="s">
        <v>591</v>
      </c>
      <c r="E103" s="163" t="s">
        <v>592</v>
      </c>
      <c r="F103" s="163" t="s">
        <v>593</v>
      </c>
      <c r="G103" s="159"/>
      <c r="H103" s="159"/>
      <c r="I103" s="159"/>
      <c r="J103" s="159"/>
      <c r="K103" s="159"/>
      <c r="L103" s="159"/>
    </row>
    <row r="104" spans="1:12">
      <c r="A104" s="167">
        <v>99</v>
      </c>
      <c r="B104" s="168" t="s">
        <v>594</v>
      </c>
      <c r="C104" s="169" t="s">
        <v>595</v>
      </c>
      <c r="D104" s="168" t="s">
        <v>596</v>
      </c>
      <c r="E104" s="170" t="s">
        <v>597</v>
      </c>
      <c r="F104" s="170" t="s">
        <v>598</v>
      </c>
      <c r="G104" s="159"/>
      <c r="H104" s="159"/>
      <c r="I104" s="159"/>
      <c r="J104" s="159"/>
      <c r="K104" s="159"/>
      <c r="L104" s="159"/>
    </row>
    <row r="105" spans="1:12">
      <c r="A105" s="171"/>
      <c r="B105" s="155"/>
      <c r="C105" s="155"/>
      <c r="D105" s="155"/>
      <c r="E105" s="155"/>
      <c r="F105" s="155"/>
      <c r="G105" s="159"/>
      <c r="H105" s="159"/>
      <c r="I105" s="159"/>
      <c r="J105" s="159"/>
      <c r="K105" s="159"/>
      <c r="L105" s="159"/>
    </row>
    <row r="106" spans="1:12">
      <c r="A106" s="172" t="s">
        <v>599</v>
      </c>
      <c r="B106" s="173"/>
      <c r="C106" s="174"/>
      <c r="D106" s="174"/>
      <c r="E106" s="175" t="e">
        <f>+F1</f>
        <v>#REF!</v>
      </c>
      <c r="F106" s="155"/>
      <c r="G106" s="159"/>
      <c r="H106" s="159"/>
      <c r="I106" s="159"/>
      <c r="J106" s="159"/>
      <c r="K106" s="159"/>
      <c r="L106" s="159"/>
    </row>
    <row r="107" spans="1:12">
      <c r="A107" s="172" t="s">
        <v>600</v>
      </c>
      <c r="B107" s="161"/>
      <c r="C107" s="156"/>
      <c r="D107" s="156"/>
      <c r="E107" s="176" t="e">
        <f>TEXT(E106*100,"00000000000")</f>
        <v>#REF!</v>
      </c>
      <c r="F107" s="155"/>
      <c r="G107" s="159"/>
      <c r="H107" s="159"/>
      <c r="I107" s="159"/>
      <c r="J107" s="159"/>
      <c r="K107" s="159"/>
      <c r="L107" s="159"/>
    </row>
    <row r="108" spans="1:12" ht="12.75" customHeight="1">
      <c r="A108" s="177" t="s">
        <v>601</v>
      </c>
      <c r="B108" s="197" t="e">
        <f>UPPER(CONCATENATE("US DOLLARS",C112,C113,C114,C115,C116,C117,C118,C120,"Only."))</f>
        <v>#REF!</v>
      </c>
      <c r="C108" s="198"/>
      <c r="D108" s="198"/>
      <c r="E108" s="198"/>
      <c r="F108" s="198"/>
      <c r="G108" s="198"/>
      <c r="H108" s="198"/>
      <c r="I108" s="198"/>
      <c r="J108" s="198"/>
      <c r="K108" s="198"/>
      <c r="L108" s="198"/>
    </row>
    <row r="109" spans="1:12">
      <c r="A109" s="178"/>
      <c r="B109" s="159"/>
      <c r="C109" s="159"/>
      <c r="D109" s="159"/>
      <c r="E109" s="159"/>
      <c r="F109" s="159"/>
      <c r="G109" s="159"/>
      <c r="H109" s="159"/>
      <c r="I109" s="159"/>
      <c r="J109" s="159"/>
      <c r="K109" s="159"/>
      <c r="L109" s="159"/>
    </row>
    <row r="110" spans="1:12">
      <c r="A110" s="179" t="s">
        <v>602</v>
      </c>
      <c r="B110" s="180"/>
      <c r="C110" s="180"/>
      <c r="D110" s="180"/>
      <c r="E110" s="180"/>
      <c r="F110" s="159"/>
      <c r="G110" s="159"/>
      <c r="H110" s="159"/>
      <c r="I110" s="159"/>
      <c r="J110" s="159"/>
      <c r="K110" s="159"/>
      <c r="L110" s="159"/>
    </row>
    <row r="111" spans="1:12">
      <c r="A111" s="178"/>
      <c r="B111" s="159"/>
      <c r="C111" s="159"/>
      <c r="D111" s="159"/>
      <c r="E111" s="159"/>
      <c r="F111" s="159"/>
      <c r="G111" s="159"/>
      <c r="H111" s="159"/>
      <c r="I111" s="159"/>
      <c r="J111" s="159"/>
      <c r="K111" s="159"/>
      <c r="L111" s="159"/>
    </row>
    <row r="112" spans="1:12">
      <c r="A112" s="178" t="s">
        <v>603</v>
      </c>
      <c r="B112" s="159" t="e">
        <f>VALUE(LEFT(E107,3))</f>
        <v>#REF!</v>
      </c>
      <c r="C112" s="159" t="e">
        <f>VLOOKUP(B112,A4:F104,5,FALSE)</f>
        <v>#REF!</v>
      </c>
      <c r="D112" s="159"/>
      <c r="E112" s="159"/>
      <c r="F112" s="159"/>
      <c r="G112" s="159"/>
      <c r="H112" s="159"/>
      <c r="I112" s="159"/>
      <c r="J112" s="159"/>
      <c r="K112" s="159"/>
      <c r="L112" s="159"/>
    </row>
    <row r="113" spans="1:12" ht="24" customHeight="1">
      <c r="A113" s="181" t="s">
        <v>604</v>
      </c>
      <c r="B113" s="159" t="e">
        <f>VALUE(MID(E107,4,1))</f>
        <v>#REF!</v>
      </c>
      <c r="C113" s="159" t="e">
        <f>VLOOKUP(B113,A4:E104,3,FALSE)</f>
        <v>#REF!</v>
      </c>
      <c r="D113" s="159"/>
      <c r="E113" s="159"/>
      <c r="F113" s="159"/>
      <c r="G113" s="159"/>
      <c r="H113" s="159"/>
      <c r="I113" s="159"/>
      <c r="J113" s="159"/>
      <c r="K113" s="159"/>
      <c r="L113" s="159"/>
    </row>
    <row r="114" spans="1:12">
      <c r="A114" s="178" t="s">
        <v>605</v>
      </c>
      <c r="B114" s="159" t="e">
        <f>VALUE(MID(E107,5,2))</f>
        <v>#REF!</v>
      </c>
      <c r="C114" s="159" t="e">
        <f>IF(B114&gt;0,VLOOKUP(B114,A4:E104,4,FALSE),IF(B113&gt;0,"Thousand ",""))</f>
        <v>#REF!</v>
      </c>
      <c r="D114" s="159"/>
      <c r="E114" s="159"/>
      <c r="F114" s="159"/>
      <c r="G114" s="159"/>
      <c r="H114" s="159"/>
      <c r="I114" s="159"/>
      <c r="J114" s="159"/>
      <c r="K114" s="159"/>
      <c r="L114" s="159"/>
    </row>
    <row r="115" spans="1:12">
      <c r="A115" s="178"/>
      <c r="B115" s="159"/>
      <c r="C115" s="159" t="e">
        <f>IF(B114+B113&lt;1,"",IF(B118+B120&gt;0,"",IF(B116&gt;0,"And ","")))</f>
        <v>#REF!</v>
      </c>
      <c r="D115" s="159"/>
      <c r="E115" s="159"/>
      <c r="F115" s="159"/>
      <c r="G115" s="159"/>
      <c r="H115" s="159"/>
      <c r="I115" s="159"/>
      <c r="J115" s="159"/>
      <c r="K115" s="159"/>
      <c r="L115" s="159"/>
    </row>
    <row r="116" spans="1:12">
      <c r="A116" s="178" t="s">
        <v>606</v>
      </c>
      <c r="B116" s="159" t="e">
        <f>VALUE(MID(E107,7,1))</f>
        <v>#REF!</v>
      </c>
      <c r="C116" s="159" t="e">
        <f>IF(B116&lt;1,"",VLOOKUP(B116,A4:E104,3,FALSE))</f>
        <v>#REF!</v>
      </c>
      <c r="D116" s="159"/>
      <c r="E116" s="159"/>
      <c r="F116" s="159"/>
      <c r="G116" s="159"/>
      <c r="H116" s="159"/>
      <c r="I116" s="159"/>
      <c r="J116" s="159"/>
      <c r="K116" s="159"/>
      <c r="L116" s="159"/>
    </row>
    <row r="117" spans="1:12">
      <c r="A117" s="178"/>
      <c r="B117" s="159"/>
      <c r="C117" s="159" t="e">
        <f>IF(B120&gt;0,"",IF(B118&lt;1,"",IF(B113+B114+B116=0,"","And ")))</f>
        <v>#REF!</v>
      </c>
      <c r="D117" s="159"/>
      <c r="E117" s="159"/>
      <c r="F117" s="159"/>
      <c r="G117" s="159"/>
      <c r="H117" s="159"/>
      <c r="I117" s="159"/>
      <c r="J117" s="159"/>
      <c r="K117" s="159"/>
      <c r="L117" s="159"/>
    </row>
    <row r="118" spans="1:12">
      <c r="A118" s="178" t="s">
        <v>607</v>
      </c>
      <c r="B118" s="159" t="e">
        <f>VALUE(MID(E107,8,2))</f>
        <v>#REF!</v>
      </c>
      <c r="C118" s="159" t="e">
        <f>IF(B118&lt;1,"",VLOOKUP(B118,A4:$E104,2,FALSE))</f>
        <v>#REF!</v>
      </c>
      <c r="D118" s="159"/>
      <c r="E118" s="159"/>
      <c r="F118" s="159"/>
      <c r="G118" s="159"/>
      <c r="H118" s="159"/>
      <c r="I118" s="159"/>
      <c r="J118" s="159"/>
      <c r="K118" s="159"/>
      <c r="L118" s="159"/>
    </row>
    <row r="119" spans="1:12">
      <c r="A119" s="178"/>
      <c r="B119" s="159"/>
      <c r="D119" s="159"/>
      <c r="E119" s="159"/>
      <c r="F119" s="159"/>
      <c r="G119" s="159"/>
      <c r="H119" s="159"/>
      <c r="I119" s="159"/>
      <c r="J119" s="159"/>
      <c r="K119" s="159"/>
      <c r="L119" s="159"/>
    </row>
    <row r="120" spans="1:12">
      <c r="A120" s="178" t="s">
        <v>608</v>
      </c>
      <c r="B120" s="159" t="e">
        <f>VALUE(RIGHT(E107,2))</f>
        <v>#REF!</v>
      </c>
      <c r="C120" s="159" t="e">
        <f>IF(B120&lt;1,"",VLOOKUP(B120,A4:F104,6,FALSE))</f>
        <v>#REF!</v>
      </c>
      <c r="D120" s="159"/>
      <c r="E120" s="159"/>
      <c r="F120" s="159"/>
      <c r="G120" s="159"/>
      <c r="H120" s="159"/>
      <c r="I120" s="159"/>
      <c r="J120" s="159"/>
      <c r="K120" s="159"/>
      <c r="L120" s="159"/>
    </row>
    <row r="121" spans="1:12">
      <c r="A121" s="178"/>
      <c r="B121" s="157" t="s">
        <v>609</v>
      </c>
      <c r="C121" s="159"/>
      <c r="D121" s="159"/>
      <c r="E121" s="159"/>
      <c r="F121" s="159"/>
      <c r="G121" s="159"/>
      <c r="H121" s="159"/>
      <c r="I121" s="159"/>
      <c r="J121" s="159"/>
      <c r="K121" s="159"/>
      <c r="L121" s="159"/>
    </row>
    <row r="122" spans="1:12">
      <c r="A122" s="178"/>
      <c r="B122" s="159"/>
      <c r="C122" s="159"/>
      <c r="D122" s="159"/>
      <c r="E122" s="159"/>
      <c r="F122" s="159"/>
      <c r="G122" s="159"/>
      <c r="H122" s="159"/>
      <c r="I122" s="159"/>
      <c r="J122" s="159"/>
      <c r="K122" s="159"/>
      <c r="L122" s="159"/>
    </row>
    <row r="123" spans="1:12">
      <c r="A123" s="178"/>
      <c r="B123" s="159"/>
      <c r="C123" s="159"/>
      <c r="D123" s="159"/>
      <c r="E123" s="159"/>
      <c r="F123" s="159"/>
      <c r="G123" s="159"/>
      <c r="H123" s="159"/>
      <c r="I123" s="159"/>
      <c r="J123" s="159"/>
      <c r="K123" s="159"/>
      <c r="L123" s="159"/>
    </row>
    <row r="124" spans="1:12">
      <c r="A124" s="159"/>
      <c r="B124" s="159"/>
      <c r="C124" s="159"/>
      <c r="D124" s="159"/>
      <c r="E124" s="159"/>
      <c r="F124" s="159"/>
      <c r="G124" s="159"/>
      <c r="H124" s="159"/>
      <c r="I124" s="159"/>
      <c r="J124" s="159"/>
      <c r="K124" s="178"/>
      <c r="L124" s="182"/>
    </row>
  </sheetData>
  <mergeCells count="3">
    <mergeCell ref="F1:G1"/>
    <mergeCell ref="A3:F3"/>
    <mergeCell ref="B108:L108"/>
  </mergeCells>
  <pageMargins left="0.75" right="0.75" top="0.6" bottom="0.56999999999999995" header="0.5" footer="0.5"/>
  <pageSetup scale="4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21"/>
  <sheetViews>
    <sheetView showGridLines="0" tabSelected="1" view="pageBreakPreview" zoomScale="75" zoomScaleNormal="75" zoomScaleSheetLayoutView="75" workbookViewId="0">
      <selection activeCell="I38" sqref="I38"/>
    </sheetView>
  </sheetViews>
  <sheetFormatPr defaultRowHeight="12.75"/>
  <cols>
    <col min="1" max="1" width="13.140625" style="105" customWidth="1"/>
    <col min="2" max="2" width="19.7109375" style="105" customWidth="1"/>
    <col min="3" max="3" width="10.28515625" style="105" customWidth="1"/>
    <col min="4" max="4" width="7.85546875" style="105" customWidth="1"/>
    <col min="5" max="5" width="13.7109375" style="105" customWidth="1"/>
    <col min="6" max="8" width="6.7109375" style="105" customWidth="1"/>
    <col min="9" max="9" width="11.5703125" style="105" customWidth="1"/>
    <col min="10" max="10" width="12.140625" style="105" customWidth="1"/>
    <col min="11" max="11" width="10.42578125" style="105" customWidth="1"/>
    <col min="12" max="12" width="8.42578125" style="105" customWidth="1"/>
    <col min="13" max="13" width="15.140625" style="105" customWidth="1"/>
    <col min="14" max="15" width="13" style="105" customWidth="1"/>
    <col min="16" max="17" width="16.5703125" style="105" customWidth="1"/>
    <col min="18" max="18" width="0.140625" style="105" customWidth="1"/>
    <col min="19" max="19" width="9.28515625" style="105" customWidth="1"/>
    <col min="20" max="20" width="4.42578125" style="105" customWidth="1"/>
    <col min="21" max="21" width="6.42578125" style="105" customWidth="1"/>
    <col min="22" max="22" width="2.7109375" style="105" customWidth="1"/>
    <col min="23" max="23" width="3.28515625" style="105" customWidth="1"/>
    <col min="24" max="24" width="5.42578125" style="105" customWidth="1"/>
    <col min="25" max="25" width="2.140625" style="105" customWidth="1"/>
    <col min="26" max="26" width="5.140625" style="105" customWidth="1"/>
    <col min="27" max="27" width="1.28515625" style="105" customWidth="1"/>
    <col min="28" max="28" width="7.28515625" style="105" customWidth="1"/>
    <col min="29" max="29" width="3" style="105" customWidth="1"/>
    <col min="30" max="30" width="3.42578125" style="105" customWidth="1"/>
    <col min="31" max="31" width="11.7109375" style="105" bestFit="1" customWidth="1"/>
    <col min="32" max="35" width="14.28515625" style="105" bestFit="1" customWidth="1"/>
    <col min="36" max="256" width="9.140625" style="105"/>
    <col min="257" max="258" width="13.140625" style="105" customWidth="1"/>
    <col min="259" max="259" width="8.7109375" style="105" customWidth="1"/>
    <col min="260" max="260" width="7.85546875" style="105" customWidth="1"/>
    <col min="261" max="261" width="13.7109375" style="105" customWidth="1"/>
    <col min="262" max="264" width="6.7109375" style="105" customWidth="1"/>
    <col min="265" max="265" width="8.140625" style="105" customWidth="1"/>
    <col min="266" max="266" width="12.140625" style="105" customWidth="1"/>
    <col min="267" max="267" width="10.42578125" style="105" customWidth="1"/>
    <col min="268" max="268" width="10.5703125" style="105" customWidth="1"/>
    <col min="269" max="270" width="13" style="105" customWidth="1"/>
    <col min="271" max="271" width="10.140625" style="105" customWidth="1"/>
    <col min="272" max="273" width="16.5703125" style="105" customWidth="1"/>
    <col min="274" max="274" width="8.85546875" style="105" customWidth="1"/>
    <col min="275" max="275" width="9.28515625" style="105" customWidth="1"/>
    <col min="276" max="276" width="4.42578125" style="105" customWidth="1"/>
    <col min="277" max="277" width="6.42578125" style="105" customWidth="1"/>
    <col min="278" max="278" width="2.7109375" style="105" customWidth="1"/>
    <col min="279" max="279" width="3.28515625" style="105" customWidth="1"/>
    <col min="280" max="280" width="5.42578125" style="105" customWidth="1"/>
    <col min="281" max="281" width="2.140625" style="105" customWidth="1"/>
    <col min="282" max="282" width="5.140625" style="105" customWidth="1"/>
    <col min="283" max="283" width="1.28515625" style="105" customWidth="1"/>
    <col min="284" max="284" width="7.28515625" style="105" customWidth="1"/>
    <col min="285" max="285" width="3" style="105" customWidth="1"/>
    <col min="286" max="286" width="3.42578125" style="105" customWidth="1"/>
    <col min="287" max="287" width="11.7109375" style="105" bestFit="1" customWidth="1"/>
    <col min="288" max="291" width="14.28515625" style="105" bestFit="1" customWidth="1"/>
    <col min="292" max="512" width="9.140625" style="105"/>
    <col min="513" max="514" width="13.140625" style="105" customWidth="1"/>
    <col min="515" max="515" width="8.7109375" style="105" customWidth="1"/>
    <col min="516" max="516" width="7.85546875" style="105" customWidth="1"/>
    <col min="517" max="517" width="13.7109375" style="105" customWidth="1"/>
    <col min="518" max="520" width="6.7109375" style="105" customWidth="1"/>
    <col min="521" max="521" width="8.140625" style="105" customWidth="1"/>
    <col min="522" max="522" width="12.140625" style="105" customWidth="1"/>
    <col min="523" max="523" width="10.42578125" style="105" customWidth="1"/>
    <col min="524" max="524" width="10.5703125" style="105" customWidth="1"/>
    <col min="525" max="526" width="13" style="105" customWidth="1"/>
    <col min="527" max="527" width="10.140625" style="105" customWidth="1"/>
    <col min="528" max="529" width="16.5703125" style="105" customWidth="1"/>
    <col min="530" max="530" width="8.85546875" style="105" customWidth="1"/>
    <col min="531" max="531" width="9.28515625" style="105" customWidth="1"/>
    <col min="532" max="532" width="4.42578125" style="105" customWidth="1"/>
    <col min="533" max="533" width="6.42578125" style="105" customWidth="1"/>
    <col min="534" max="534" width="2.7109375" style="105" customWidth="1"/>
    <col min="535" max="535" width="3.28515625" style="105" customWidth="1"/>
    <col min="536" max="536" width="5.42578125" style="105" customWidth="1"/>
    <col min="537" max="537" width="2.140625" style="105" customWidth="1"/>
    <col min="538" max="538" width="5.140625" style="105" customWidth="1"/>
    <col min="539" max="539" width="1.28515625" style="105" customWidth="1"/>
    <col min="540" max="540" width="7.28515625" style="105" customWidth="1"/>
    <col min="541" max="541" width="3" style="105" customWidth="1"/>
    <col min="542" max="542" width="3.42578125" style="105" customWidth="1"/>
    <col min="543" max="543" width="11.7109375" style="105" bestFit="1" customWidth="1"/>
    <col min="544" max="547" width="14.28515625" style="105" bestFit="1" customWidth="1"/>
    <col min="548" max="768" width="9.140625" style="105"/>
    <col min="769" max="770" width="13.140625" style="105" customWidth="1"/>
    <col min="771" max="771" width="8.7109375" style="105" customWidth="1"/>
    <col min="772" max="772" width="7.85546875" style="105" customWidth="1"/>
    <col min="773" max="773" width="13.7109375" style="105" customWidth="1"/>
    <col min="774" max="776" width="6.7109375" style="105" customWidth="1"/>
    <col min="777" max="777" width="8.140625" style="105" customWidth="1"/>
    <col min="778" max="778" width="12.140625" style="105" customWidth="1"/>
    <col min="779" max="779" width="10.42578125" style="105" customWidth="1"/>
    <col min="780" max="780" width="10.5703125" style="105" customWidth="1"/>
    <col min="781" max="782" width="13" style="105" customWidth="1"/>
    <col min="783" max="783" width="10.140625" style="105" customWidth="1"/>
    <col min="784" max="785" width="16.5703125" style="105" customWidth="1"/>
    <col min="786" max="786" width="8.85546875" style="105" customWidth="1"/>
    <col min="787" max="787" width="9.28515625" style="105" customWidth="1"/>
    <col min="788" max="788" width="4.42578125" style="105" customWidth="1"/>
    <col min="789" max="789" width="6.42578125" style="105" customWidth="1"/>
    <col min="790" max="790" width="2.7109375" style="105" customWidth="1"/>
    <col min="791" max="791" width="3.28515625" style="105" customWidth="1"/>
    <col min="792" max="792" width="5.42578125" style="105" customWidth="1"/>
    <col min="793" max="793" width="2.140625" style="105" customWidth="1"/>
    <col min="794" max="794" width="5.140625" style="105" customWidth="1"/>
    <col min="795" max="795" width="1.28515625" style="105" customWidth="1"/>
    <col min="796" max="796" width="7.28515625" style="105" customWidth="1"/>
    <col min="797" max="797" width="3" style="105" customWidth="1"/>
    <col min="798" max="798" width="3.42578125" style="105" customWidth="1"/>
    <col min="799" max="799" width="11.7109375" style="105" bestFit="1" customWidth="1"/>
    <col min="800" max="803" width="14.28515625" style="105" bestFit="1" customWidth="1"/>
    <col min="804" max="1024" width="9.140625" style="105"/>
    <col min="1025" max="1026" width="13.140625" style="105" customWidth="1"/>
    <col min="1027" max="1027" width="8.7109375" style="105" customWidth="1"/>
    <col min="1028" max="1028" width="7.85546875" style="105" customWidth="1"/>
    <col min="1029" max="1029" width="13.7109375" style="105" customWidth="1"/>
    <col min="1030" max="1032" width="6.7109375" style="105" customWidth="1"/>
    <col min="1033" max="1033" width="8.140625" style="105" customWidth="1"/>
    <col min="1034" max="1034" width="12.140625" style="105" customWidth="1"/>
    <col min="1035" max="1035" width="10.42578125" style="105" customWidth="1"/>
    <col min="1036" max="1036" width="10.5703125" style="105" customWidth="1"/>
    <col min="1037" max="1038" width="13" style="105" customWidth="1"/>
    <col min="1039" max="1039" width="10.140625" style="105" customWidth="1"/>
    <col min="1040" max="1041" width="16.5703125" style="105" customWidth="1"/>
    <col min="1042" max="1042" width="8.85546875" style="105" customWidth="1"/>
    <col min="1043" max="1043" width="9.28515625" style="105" customWidth="1"/>
    <col min="1044" max="1044" width="4.42578125" style="105" customWidth="1"/>
    <col min="1045" max="1045" width="6.42578125" style="105" customWidth="1"/>
    <col min="1046" max="1046" width="2.7109375" style="105" customWidth="1"/>
    <col min="1047" max="1047" width="3.28515625" style="105" customWidth="1"/>
    <col min="1048" max="1048" width="5.42578125" style="105" customWidth="1"/>
    <col min="1049" max="1049" width="2.140625" style="105" customWidth="1"/>
    <col min="1050" max="1050" width="5.140625" style="105" customWidth="1"/>
    <col min="1051" max="1051" width="1.28515625" style="105" customWidth="1"/>
    <col min="1052" max="1052" width="7.28515625" style="105" customWidth="1"/>
    <col min="1053" max="1053" width="3" style="105" customWidth="1"/>
    <col min="1054" max="1054" width="3.42578125" style="105" customWidth="1"/>
    <col min="1055" max="1055" width="11.7109375" style="105" bestFit="1" customWidth="1"/>
    <col min="1056" max="1059" width="14.28515625" style="105" bestFit="1" customWidth="1"/>
    <col min="1060" max="1280" width="9.140625" style="105"/>
    <col min="1281" max="1282" width="13.140625" style="105" customWidth="1"/>
    <col min="1283" max="1283" width="8.7109375" style="105" customWidth="1"/>
    <col min="1284" max="1284" width="7.85546875" style="105" customWidth="1"/>
    <col min="1285" max="1285" width="13.7109375" style="105" customWidth="1"/>
    <col min="1286" max="1288" width="6.7109375" style="105" customWidth="1"/>
    <col min="1289" max="1289" width="8.140625" style="105" customWidth="1"/>
    <col min="1290" max="1290" width="12.140625" style="105" customWidth="1"/>
    <col min="1291" max="1291" width="10.42578125" style="105" customWidth="1"/>
    <col min="1292" max="1292" width="10.5703125" style="105" customWidth="1"/>
    <col min="1293" max="1294" width="13" style="105" customWidth="1"/>
    <col min="1295" max="1295" width="10.140625" style="105" customWidth="1"/>
    <col min="1296" max="1297" width="16.5703125" style="105" customWidth="1"/>
    <col min="1298" max="1298" width="8.85546875" style="105" customWidth="1"/>
    <col min="1299" max="1299" width="9.28515625" style="105" customWidth="1"/>
    <col min="1300" max="1300" width="4.42578125" style="105" customWidth="1"/>
    <col min="1301" max="1301" width="6.42578125" style="105" customWidth="1"/>
    <col min="1302" max="1302" width="2.7109375" style="105" customWidth="1"/>
    <col min="1303" max="1303" width="3.28515625" style="105" customWidth="1"/>
    <col min="1304" max="1304" width="5.42578125" style="105" customWidth="1"/>
    <col min="1305" max="1305" width="2.140625" style="105" customWidth="1"/>
    <col min="1306" max="1306" width="5.140625" style="105" customWidth="1"/>
    <col min="1307" max="1307" width="1.28515625" style="105" customWidth="1"/>
    <col min="1308" max="1308" width="7.28515625" style="105" customWidth="1"/>
    <col min="1309" max="1309" width="3" style="105" customWidth="1"/>
    <col min="1310" max="1310" width="3.42578125" style="105" customWidth="1"/>
    <col min="1311" max="1311" width="11.7109375" style="105" bestFit="1" customWidth="1"/>
    <col min="1312" max="1315" width="14.28515625" style="105" bestFit="1" customWidth="1"/>
    <col min="1316" max="1536" width="9.140625" style="105"/>
    <col min="1537" max="1538" width="13.140625" style="105" customWidth="1"/>
    <col min="1539" max="1539" width="8.7109375" style="105" customWidth="1"/>
    <col min="1540" max="1540" width="7.85546875" style="105" customWidth="1"/>
    <col min="1541" max="1541" width="13.7109375" style="105" customWidth="1"/>
    <col min="1542" max="1544" width="6.7109375" style="105" customWidth="1"/>
    <col min="1545" max="1545" width="8.140625" style="105" customWidth="1"/>
    <col min="1546" max="1546" width="12.140625" style="105" customWidth="1"/>
    <col min="1547" max="1547" width="10.42578125" style="105" customWidth="1"/>
    <col min="1548" max="1548" width="10.5703125" style="105" customWidth="1"/>
    <col min="1549" max="1550" width="13" style="105" customWidth="1"/>
    <col min="1551" max="1551" width="10.140625" style="105" customWidth="1"/>
    <col min="1552" max="1553" width="16.5703125" style="105" customWidth="1"/>
    <col min="1554" max="1554" width="8.85546875" style="105" customWidth="1"/>
    <col min="1555" max="1555" width="9.28515625" style="105" customWidth="1"/>
    <col min="1556" max="1556" width="4.42578125" style="105" customWidth="1"/>
    <col min="1557" max="1557" width="6.42578125" style="105" customWidth="1"/>
    <col min="1558" max="1558" width="2.7109375" style="105" customWidth="1"/>
    <col min="1559" max="1559" width="3.28515625" style="105" customWidth="1"/>
    <col min="1560" max="1560" width="5.42578125" style="105" customWidth="1"/>
    <col min="1561" max="1561" width="2.140625" style="105" customWidth="1"/>
    <col min="1562" max="1562" width="5.140625" style="105" customWidth="1"/>
    <col min="1563" max="1563" width="1.28515625" style="105" customWidth="1"/>
    <col min="1564" max="1564" width="7.28515625" style="105" customWidth="1"/>
    <col min="1565" max="1565" width="3" style="105" customWidth="1"/>
    <col min="1566" max="1566" width="3.42578125" style="105" customWidth="1"/>
    <col min="1567" max="1567" width="11.7109375" style="105" bestFit="1" customWidth="1"/>
    <col min="1568" max="1571" width="14.28515625" style="105" bestFit="1" customWidth="1"/>
    <col min="1572" max="1792" width="9.140625" style="105"/>
    <col min="1793" max="1794" width="13.140625" style="105" customWidth="1"/>
    <col min="1795" max="1795" width="8.7109375" style="105" customWidth="1"/>
    <col min="1796" max="1796" width="7.85546875" style="105" customWidth="1"/>
    <col min="1797" max="1797" width="13.7109375" style="105" customWidth="1"/>
    <col min="1798" max="1800" width="6.7109375" style="105" customWidth="1"/>
    <col min="1801" max="1801" width="8.140625" style="105" customWidth="1"/>
    <col min="1802" max="1802" width="12.140625" style="105" customWidth="1"/>
    <col min="1803" max="1803" width="10.42578125" style="105" customWidth="1"/>
    <col min="1804" max="1804" width="10.5703125" style="105" customWidth="1"/>
    <col min="1805" max="1806" width="13" style="105" customWidth="1"/>
    <col min="1807" max="1807" width="10.140625" style="105" customWidth="1"/>
    <col min="1808" max="1809" width="16.5703125" style="105" customWidth="1"/>
    <col min="1810" max="1810" width="8.85546875" style="105" customWidth="1"/>
    <col min="1811" max="1811" width="9.28515625" style="105" customWidth="1"/>
    <col min="1812" max="1812" width="4.42578125" style="105" customWidth="1"/>
    <col min="1813" max="1813" width="6.42578125" style="105" customWidth="1"/>
    <col min="1814" max="1814" width="2.7109375" style="105" customWidth="1"/>
    <col min="1815" max="1815" width="3.28515625" style="105" customWidth="1"/>
    <col min="1816" max="1816" width="5.42578125" style="105" customWidth="1"/>
    <col min="1817" max="1817" width="2.140625" style="105" customWidth="1"/>
    <col min="1818" max="1818" width="5.140625" style="105" customWidth="1"/>
    <col min="1819" max="1819" width="1.28515625" style="105" customWidth="1"/>
    <col min="1820" max="1820" width="7.28515625" style="105" customWidth="1"/>
    <col min="1821" max="1821" width="3" style="105" customWidth="1"/>
    <col min="1822" max="1822" width="3.42578125" style="105" customWidth="1"/>
    <col min="1823" max="1823" width="11.7109375" style="105" bestFit="1" customWidth="1"/>
    <col min="1824" max="1827" width="14.28515625" style="105" bestFit="1" customWidth="1"/>
    <col min="1828" max="2048" width="9.140625" style="105"/>
    <col min="2049" max="2050" width="13.140625" style="105" customWidth="1"/>
    <col min="2051" max="2051" width="8.7109375" style="105" customWidth="1"/>
    <col min="2052" max="2052" width="7.85546875" style="105" customWidth="1"/>
    <col min="2053" max="2053" width="13.7109375" style="105" customWidth="1"/>
    <col min="2054" max="2056" width="6.7109375" style="105" customWidth="1"/>
    <col min="2057" max="2057" width="8.140625" style="105" customWidth="1"/>
    <col min="2058" max="2058" width="12.140625" style="105" customWidth="1"/>
    <col min="2059" max="2059" width="10.42578125" style="105" customWidth="1"/>
    <col min="2060" max="2060" width="10.5703125" style="105" customWidth="1"/>
    <col min="2061" max="2062" width="13" style="105" customWidth="1"/>
    <col min="2063" max="2063" width="10.140625" style="105" customWidth="1"/>
    <col min="2064" max="2065" width="16.5703125" style="105" customWidth="1"/>
    <col min="2066" max="2066" width="8.85546875" style="105" customWidth="1"/>
    <col min="2067" max="2067" width="9.28515625" style="105" customWidth="1"/>
    <col min="2068" max="2068" width="4.42578125" style="105" customWidth="1"/>
    <col min="2069" max="2069" width="6.42578125" style="105" customWidth="1"/>
    <col min="2070" max="2070" width="2.7109375" style="105" customWidth="1"/>
    <col min="2071" max="2071" width="3.28515625" style="105" customWidth="1"/>
    <col min="2072" max="2072" width="5.42578125" style="105" customWidth="1"/>
    <col min="2073" max="2073" width="2.140625" style="105" customWidth="1"/>
    <col min="2074" max="2074" width="5.140625" style="105" customWidth="1"/>
    <col min="2075" max="2075" width="1.28515625" style="105" customWidth="1"/>
    <col min="2076" max="2076" width="7.28515625" style="105" customWidth="1"/>
    <col min="2077" max="2077" width="3" style="105" customWidth="1"/>
    <col min="2078" max="2078" width="3.42578125" style="105" customWidth="1"/>
    <col min="2079" max="2079" width="11.7109375" style="105" bestFit="1" customWidth="1"/>
    <col min="2080" max="2083" width="14.28515625" style="105" bestFit="1" customWidth="1"/>
    <col min="2084" max="2304" width="9.140625" style="105"/>
    <col min="2305" max="2306" width="13.140625" style="105" customWidth="1"/>
    <col min="2307" max="2307" width="8.7109375" style="105" customWidth="1"/>
    <col min="2308" max="2308" width="7.85546875" style="105" customWidth="1"/>
    <col min="2309" max="2309" width="13.7109375" style="105" customWidth="1"/>
    <col min="2310" max="2312" width="6.7109375" style="105" customWidth="1"/>
    <col min="2313" max="2313" width="8.140625" style="105" customWidth="1"/>
    <col min="2314" max="2314" width="12.140625" style="105" customWidth="1"/>
    <col min="2315" max="2315" width="10.42578125" style="105" customWidth="1"/>
    <col min="2316" max="2316" width="10.5703125" style="105" customWidth="1"/>
    <col min="2317" max="2318" width="13" style="105" customWidth="1"/>
    <col min="2319" max="2319" width="10.140625" style="105" customWidth="1"/>
    <col min="2320" max="2321" width="16.5703125" style="105" customWidth="1"/>
    <col min="2322" max="2322" width="8.85546875" style="105" customWidth="1"/>
    <col min="2323" max="2323" width="9.28515625" style="105" customWidth="1"/>
    <col min="2324" max="2324" width="4.42578125" style="105" customWidth="1"/>
    <col min="2325" max="2325" width="6.42578125" style="105" customWidth="1"/>
    <col min="2326" max="2326" width="2.7109375" style="105" customWidth="1"/>
    <col min="2327" max="2327" width="3.28515625" style="105" customWidth="1"/>
    <col min="2328" max="2328" width="5.42578125" style="105" customWidth="1"/>
    <col min="2329" max="2329" width="2.140625" style="105" customWidth="1"/>
    <col min="2330" max="2330" width="5.140625" style="105" customWidth="1"/>
    <col min="2331" max="2331" width="1.28515625" style="105" customWidth="1"/>
    <col min="2332" max="2332" width="7.28515625" style="105" customWidth="1"/>
    <col min="2333" max="2333" width="3" style="105" customWidth="1"/>
    <col min="2334" max="2334" width="3.42578125" style="105" customWidth="1"/>
    <col min="2335" max="2335" width="11.7109375" style="105" bestFit="1" customWidth="1"/>
    <col min="2336" max="2339" width="14.28515625" style="105" bestFit="1" customWidth="1"/>
    <col min="2340" max="2560" width="9.140625" style="105"/>
    <col min="2561" max="2562" width="13.140625" style="105" customWidth="1"/>
    <col min="2563" max="2563" width="8.7109375" style="105" customWidth="1"/>
    <col min="2564" max="2564" width="7.85546875" style="105" customWidth="1"/>
    <col min="2565" max="2565" width="13.7109375" style="105" customWidth="1"/>
    <col min="2566" max="2568" width="6.7109375" style="105" customWidth="1"/>
    <col min="2569" max="2569" width="8.140625" style="105" customWidth="1"/>
    <col min="2570" max="2570" width="12.140625" style="105" customWidth="1"/>
    <col min="2571" max="2571" width="10.42578125" style="105" customWidth="1"/>
    <col min="2572" max="2572" width="10.5703125" style="105" customWidth="1"/>
    <col min="2573" max="2574" width="13" style="105" customWidth="1"/>
    <col min="2575" max="2575" width="10.140625" style="105" customWidth="1"/>
    <col min="2576" max="2577" width="16.5703125" style="105" customWidth="1"/>
    <col min="2578" max="2578" width="8.85546875" style="105" customWidth="1"/>
    <col min="2579" max="2579" width="9.28515625" style="105" customWidth="1"/>
    <col min="2580" max="2580" width="4.42578125" style="105" customWidth="1"/>
    <col min="2581" max="2581" width="6.42578125" style="105" customWidth="1"/>
    <col min="2582" max="2582" width="2.7109375" style="105" customWidth="1"/>
    <col min="2583" max="2583" width="3.28515625" style="105" customWidth="1"/>
    <col min="2584" max="2584" width="5.42578125" style="105" customWidth="1"/>
    <col min="2585" max="2585" width="2.140625" style="105" customWidth="1"/>
    <col min="2586" max="2586" width="5.140625" style="105" customWidth="1"/>
    <col min="2587" max="2587" width="1.28515625" style="105" customWidth="1"/>
    <col min="2588" max="2588" width="7.28515625" style="105" customWidth="1"/>
    <col min="2589" max="2589" width="3" style="105" customWidth="1"/>
    <col min="2590" max="2590" width="3.42578125" style="105" customWidth="1"/>
    <col min="2591" max="2591" width="11.7109375" style="105" bestFit="1" customWidth="1"/>
    <col min="2592" max="2595" width="14.28515625" style="105" bestFit="1" customWidth="1"/>
    <col min="2596" max="2816" width="9.140625" style="105"/>
    <col min="2817" max="2818" width="13.140625" style="105" customWidth="1"/>
    <col min="2819" max="2819" width="8.7109375" style="105" customWidth="1"/>
    <col min="2820" max="2820" width="7.85546875" style="105" customWidth="1"/>
    <col min="2821" max="2821" width="13.7109375" style="105" customWidth="1"/>
    <col min="2822" max="2824" width="6.7109375" style="105" customWidth="1"/>
    <col min="2825" max="2825" width="8.140625" style="105" customWidth="1"/>
    <col min="2826" max="2826" width="12.140625" style="105" customWidth="1"/>
    <col min="2827" max="2827" width="10.42578125" style="105" customWidth="1"/>
    <col min="2828" max="2828" width="10.5703125" style="105" customWidth="1"/>
    <col min="2829" max="2830" width="13" style="105" customWidth="1"/>
    <col min="2831" max="2831" width="10.140625" style="105" customWidth="1"/>
    <col min="2832" max="2833" width="16.5703125" style="105" customWidth="1"/>
    <col min="2834" max="2834" width="8.85546875" style="105" customWidth="1"/>
    <col min="2835" max="2835" width="9.28515625" style="105" customWidth="1"/>
    <col min="2836" max="2836" width="4.42578125" style="105" customWidth="1"/>
    <col min="2837" max="2837" width="6.42578125" style="105" customWidth="1"/>
    <col min="2838" max="2838" width="2.7109375" style="105" customWidth="1"/>
    <col min="2839" max="2839" width="3.28515625" style="105" customWidth="1"/>
    <col min="2840" max="2840" width="5.42578125" style="105" customWidth="1"/>
    <col min="2841" max="2841" width="2.140625" style="105" customWidth="1"/>
    <col min="2842" max="2842" width="5.140625" style="105" customWidth="1"/>
    <col min="2843" max="2843" width="1.28515625" style="105" customWidth="1"/>
    <col min="2844" max="2844" width="7.28515625" style="105" customWidth="1"/>
    <col min="2845" max="2845" width="3" style="105" customWidth="1"/>
    <col min="2846" max="2846" width="3.42578125" style="105" customWidth="1"/>
    <col min="2847" max="2847" width="11.7109375" style="105" bestFit="1" customWidth="1"/>
    <col min="2848" max="2851" width="14.28515625" style="105" bestFit="1" customWidth="1"/>
    <col min="2852" max="3072" width="9.140625" style="105"/>
    <col min="3073" max="3074" width="13.140625" style="105" customWidth="1"/>
    <col min="3075" max="3075" width="8.7109375" style="105" customWidth="1"/>
    <col min="3076" max="3076" width="7.85546875" style="105" customWidth="1"/>
    <col min="3077" max="3077" width="13.7109375" style="105" customWidth="1"/>
    <col min="3078" max="3080" width="6.7109375" style="105" customWidth="1"/>
    <col min="3081" max="3081" width="8.140625" style="105" customWidth="1"/>
    <col min="3082" max="3082" width="12.140625" style="105" customWidth="1"/>
    <col min="3083" max="3083" width="10.42578125" style="105" customWidth="1"/>
    <col min="3084" max="3084" width="10.5703125" style="105" customWidth="1"/>
    <col min="3085" max="3086" width="13" style="105" customWidth="1"/>
    <col min="3087" max="3087" width="10.140625" style="105" customWidth="1"/>
    <col min="3088" max="3089" width="16.5703125" style="105" customWidth="1"/>
    <col min="3090" max="3090" width="8.85546875" style="105" customWidth="1"/>
    <col min="3091" max="3091" width="9.28515625" style="105" customWidth="1"/>
    <col min="3092" max="3092" width="4.42578125" style="105" customWidth="1"/>
    <col min="3093" max="3093" width="6.42578125" style="105" customWidth="1"/>
    <col min="3094" max="3094" width="2.7109375" style="105" customWidth="1"/>
    <col min="3095" max="3095" width="3.28515625" style="105" customWidth="1"/>
    <col min="3096" max="3096" width="5.42578125" style="105" customWidth="1"/>
    <col min="3097" max="3097" width="2.140625" style="105" customWidth="1"/>
    <col min="3098" max="3098" width="5.140625" style="105" customWidth="1"/>
    <col min="3099" max="3099" width="1.28515625" style="105" customWidth="1"/>
    <col min="3100" max="3100" width="7.28515625" style="105" customWidth="1"/>
    <col min="3101" max="3101" width="3" style="105" customWidth="1"/>
    <col min="3102" max="3102" width="3.42578125" style="105" customWidth="1"/>
    <col min="3103" max="3103" width="11.7109375" style="105" bestFit="1" customWidth="1"/>
    <col min="3104" max="3107" width="14.28515625" style="105" bestFit="1" customWidth="1"/>
    <col min="3108" max="3328" width="9.140625" style="105"/>
    <col min="3329" max="3330" width="13.140625" style="105" customWidth="1"/>
    <col min="3331" max="3331" width="8.7109375" style="105" customWidth="1"/>
    <col min="3332" max="3332" width="7.85546875" style="105" customWidth="1"/>
    <col min="3333" max="3333" width="13.7109375" style="105" customWidth="1"/>
    <col min="3334" max="3336" width="6.7109375" style="105" customWidth="1"/>
    <col min="3337" max="3337" width="8.140625" style="105" customWidth="1"/>
    <col min="3338" max="3338" width="12.140625" style="105" customWidth="1"/>
    <col min="3339" max="3339" width="10.42578125" style="105" customWidth="1"/>
    <col min="3340" max="3340" width="10.5703125" style="105" customWidth="1"/>
    <col min="3341" max="3342" width="13" style="105" customWidth="1"/>
    <col min="3343" max="3343" width="10.140625" style="105" customWidth="1"/>
    <col min="3344" max="3345" width="16.5703125" style="105" customWidth="1"/>
    <col min="3346" max="3346" width="8.85546875" style="105" customWidth="1"/>
    <col min="3347" max="3347" width="9.28515625" style="105" customWidth="1"/>
    <col min="3348" max="3348" width="4.42578125" style="105" customWidth="1"/>
    <col min="3349" max="3349" width="6.42578125" style="105" customWidth="1"/>
    <col min="3350" max="3350" width="2.7109375" style="105" customWidth="1"/>
    <col min="3351" max="3351" width="3.28515625" style="105" customWidth="1"/>
    <col min="3352" max="3352" width="5.42578125" style="105" customWidth="1"/>
    <col min="3353" max="3353" width="2.140625" style="105" customWidth="1"/>
    <col min="3354" max="3354" width="5.140625" style="105" customWidth="1"/>
    <col min="3355" max="3355" width="1.28515625" style="105" customWidth="1"/>
    <col min="3356" max="3356" width="7.28515625" style="105" customWidth="1"/>
    <col min="3357" max="3357" width="3" style="105" customWidth="1"/>
    <col min="3358" max="3358" width="3.42578125" style="105" customWidth="1"/>
    <col min="3359" max="3359" width="11.7109375" style="105" bestFit="1" customWidth="1"/>
    <col min="3360" max="3363" width="14.28515625" style="105" bestFit="1" customWidth="1"/>
    <col min="3364" max="3584" width="9.140625" style="105"/>
    <col min="3585" max="3586" width="13.140625" style="105" customWidth="1"/>
    <col min="3587" max="3587" width="8.7109375" style="105" customWidth="1"/>
    <col min="3588" max="3588" width="7.85546875" style="105" customWidth="1"/>
    <col min="3589" max="3589" width="13.7109375" style="105" customWidth="1"/>
    <col min="3590" max="3592" width="6.7109375" style="105" customWidth="1"/>
    <col min="3593" max="3593" width="8.140625" style="105" customWidth="1"/>
    <col min="3594" max="3594" width="12.140625" style="105" customWidth="1"/>
    <col min="3595" max="3595" width="10.42578125" style="105" customWidth="1"/>
    <col min="3596" max="3596" width="10.5703125" style="105" customWidth="1"/>
    <col min="3597" max="3598" width="13" style="105" customWidth="1"/>
    <col min="3599" max="3599" width="10.140625" style="105" customWidth="1"/>
    <col min="3600" max="3601" width="16.5703125" style="105" customWidth="1"/>
    <col min="3602" max="3602" width="8.85546875" style="105" customWidth="1"/>
    <col min="3603" max="3603" width="9.28515625" style="105" customWidth="1"/>
    <col min="3604" max="3604" width="4.42578125" style="105" customWidth="1"/>
    <col min="3605" max="3605" width="6.42578125" style="105" customWidth="1"/>
    <col min="3606" max="3606" width="2.7109375" style="105" customWidth="1"/>
    <col min="3607" max="3607" width="3.28515625" style="105" customWidth="1"/>
    <col min="3608" max="3608" width="5.42578125" style="105" customWidth="1"/>
    <col min="3609" max="3609" width="2.140625" style="105" customWidth="1"/>
    <col min="3610" max="3610" width="5.140625" style="105" customWidth="1"/>
    <col min="3611" max="3611" width="1.28515625" style="105" customWidth="1"/>
    <col min="3612" max="3612" width="7.28515625" style="105" customWidth="1"/>
    <col min="3613" max="3613" width="3" style="105" customWidth="1"/>
    <col min="3614" max="3614" width="3.42578125" style="105" customWidth="1"/>
    <col min="3615" max="3615" width="11.7109375" style="105" bestFit="1" customWidth="1"/>
    <col min="3616" max="3619" width="14.28515625" style="105" bestFit="1" customWidth="1"/>
    <col min="3620" max="3840" width="9.140625" style="105"/>
    <col min="3841" max="3842" width="13.140625" style="105" customWidth="1"/>
    <col min="3843" max="3843" width="8.7109375" style="105" customWidth="1"/>
    <col min="3844" max="3844" width="7.85546875" style="105" customWidth="1"/>
    <col min="3845" max="3845" width="13.7109375" style="105" customWidth="1"/>
    <col min="3846" max="3848" width="6.7109375" style="105" customWidth="1"/>
    <col min="3849" max="3849" width="8.140625" style="105" customWidth="1"/>
    <col min="3850" max="3850" width="12.140625" style="105" customWidth="1"/>
    <col min="3851" max="3851" width="10.42578125" style="105" customWidth="1"/>
    <col min="3852" max="3852" width="10.5703125" style="105" customWidth="1"/>
    <col min="3853" max="3854" width="13" style="105" customWidth="1"/>
    <col min="3855" max="3855" width="10.140625" style="105" customWidth="1"/>
    <col min="3856" max="3857" width="16.5703125" style="105" customWidth="1"/>
    <col min="3858" max="3858" width="8.85546875" style="105" customWidth="1"/>
    <col min="3859" max="3859" width="9.28515625" style="105" customWidth="1"/>
    <col min="3860" max="3860" width="4.42578125" style="105" customWidth="1"/>
    <col min="3861" max="3861" width="6.42578125" style="105" customWidth="1"/>
    <col min="3862" max="3862" width="2.7109375" style="105" customWidth="1"/>
    <col min="3863" max="3863" width="3.28515625" style="105" customWidth="1"/>
    <col min="3864" max="3864" width="5.42578125" style="105" customWidth="1"/>
    <col min="3865" max="3865" width="2.140625" style="105" customWidth="1"/>
    <col min="3866" max="3866" width="5.140625" style="105" customWidth="1"/>
    <col min="3867" max="3867" width="1.28515625" style="105" customWidth="1"/>
    <col min="3868" max="3868" width="7.28515625" style="105" customWidth="1"/>
    <col min="3869" max="3869" width="3" style="105" customWidth="1"/>
    <col min="3870" max="3870" width="3.42578125" style="105" customWidth="1"/>
    <col min="3871" max="3871" width="11.7109375" style="105" bestFit="1" customWidth="1"/>
    <col min="3872" max="3875" width="14.28515625" style="105" bestFit="1" customWidth="1"/>
    <col min="3876" max="4096" width="9.140625" style="105"/>
    <col min="4097" max="4098" width="13.140625" style="105" customWidth="1"/>
    <col min="4099" max="4099" width="8.7109375" style="105" customWidth="1"/>
    <col min="4100" max="4100" width="7.85546875" style="105" customWidth="1"/>
    <col min="4101" max="4101" width="13.7109375" style="105" customWidth="1"/>
    <col min="4102" max="4104" width="6.7109375" style="105" customWidth="1"/>
    <col min="4105" max="4105" width="8.140625" style="105" customWidth="1"/>
    <col min="4106" max="4106" width="12.140625" style="105" customWidth="1"/>
    <col min="4107" max="4107" width="10.42578125" style="105" customWidth="1"/>
    <col min="4108" max="4108" width="10.5703125" style="105" customWidth="1"/>
    <col min="4109" max="4110" width="13" style="105" customWidth="1"/>
    <col min="4111" max="4111" width="10.140625" style="105" customWidth="1"/>
    <col min="4112" max="4113" width="16.5703125" style="105" customWidth="1"/>
    <col min="4114" max="4114" width="8.85546875" style="105" customWidth="1"/>
    <col min="4115" max="4115" width="9.28515625" style="105" customWidth="1"/>
    <col min="4116" max="4116" width="4.42578125" style="105" customWidth="1"/>
    <col min="4117" max="4117" width="6.42578125" style="105" customWidth="1"/>
    <col min="4118" max="4118" width="2.7109375" style="105" customWidth="1"/>
    <col min="4119" max="4119" width="3.28515625" style="105" customWidth="1"/>
    <col min="4120" max="4120" width="5.42578125" style="105" customWidth="1"/>
    <col min="4121" max="4121" width="2.140625" style="105" customWidth="1"/>
    <col min="4122" max="4122" width="5.140625" style="105" customWidth="1"/>
    <col min="4123" max="4123" width="1.28515625" style="105" customWidth="1"/>
    <col min="4124" max="4124" width="7.28515625" style="105" customWidth="1"/>
    <col min="4125" max="4125" width="3" style="105" customWidth="1"/>
    <col min="4126" max="4126" width="3.42578125" style="105" customWidth="1"/>
    <col min="4127" max="4127" width="11.7109375" style="105" bestFit="1" customWidth="1"/>
    <col min="4128" max="4131" width="14.28515625" style="105" bestFit="1" customWidth="1"/>
    <col min="4132" max="4352" width="9.140625" style="105"/>
    <col min="4353" max="4354" width="13.140625" style="105" customWidth="1"/>
    <col min="4355" max="4355" width="8.7109375" style="105" customWidth="1"/>
    <col min="4356" max="4356" width="7.85546875" style="105" customWidth="1"/>
    <col min="4357" max="4357" width="13.7109375" style="105" customWidth="1"/>
    <col min="4358" max="4360" width="6.7109375" style="105" customWidth="1"/>
    <col min="4361" max="4361" width="8.140625" style="105" customWidth="1"/>
    <col min="4362" max="4362" width="12.140625" style="105" customWidth="1"/>
    <col min="4363" max="4363" width="10.42578125" style="105" customWidth="1"/>
    <col min="4364" max="4364" width="10.5703125" style="105" customWidth="1"/>
    <col min="4365" max="4366" width="13" style="105" customWidth="1"/>
    <col min="4367" max="4367" width="10.140625" style="105" customWidth="1"/>
    <col min="4368" max="4369" width="16.5703125" style="105" customWidth="1"/>
    <col min="4370" max="4370" width="8.85546875" style="105" customWidth="1"/>
    <col min="4371" max="4371" width="9.28515625" style="105" customWidth="1"/>
    <col min="4372" max="4372" width="4.42578125" style="105" customWidth="1"/>
    <col min="4373" max="4373" width="6.42578125" style="105" customWidth="1"/>
    <col min="4374" max="4374" width="2.7109375" style="105" customWidth="1"/>
    <col min="4375" max="4375" width="3.28515625" style="105" customWidth="1"/>
    <col min="4376" max="4376" width="5.42578125" style="105" customWidth="1"/>
    <col min="4377" max="4377" width="2.140625" style="105" customWidth="1"/>
    <col min="4378" max="4378" width="5.140625" style="105" customWidth="1"/>
    <col min="4379" max="4379" width="1.28515625" style="105" customWidth="1"/>
    <col min="4380" max="4380" width="7.28515625" style="105" customWidth="1"/>
    <col min="4381" max="4381" width="3" style="105" customWidth="1"/>
    <col min="4382" max="4382" width="3.42578125" style="105" customWidth="1"/>
    <col min="4383" max="4383" width="11.7109375" style="105" bestFit="1" customWidth="1"/>
    <col min="4384" max="4387" width="14.28515625" style="105" bestFit="1" customWidth="1"/>
    <col min="4388" max="4608" width="9.140625" style="105"/>
    <col min="4609" max="4610" width="13.140625" style="105" customWidth="1"/>
    <col min="4611" max="4611" width="8.7109375" style="105" customWidth="1"/>
    <col min="4612" max="4612" width="7.85546875" style="105" customWidth="1"/>
    <col min="4613" max="4613" width="13.7109375" style="105" customWidth="1"/>
    <col min="4614" max="4616" width="6.7109375" style="105" customWidth="1"/>
    <col min="4617" max="4617" width="8.140625" style="105" customWidth="1"/>
    <col min="4618" max="4618" width="12.140625" style="105" customWidth="1"/>
    <col min="4619" max="4619" width="10.42578125" style="105" customWidth="1"/>
    <col min="4620" max="4620" width="10.5703125" style="105" customWidth="1"/>
    <col min="4621" max="4622" width="13" style="105" customWidth="1"/>
    <col min="4623" max="4623" width="10.140625" style="105" customWidth="1"/>
    <col min="4624" max="4625" width="16.5703125" style="105" customWidth="1"/>
    <col min="4626" max="4626" width="8.85546875" style="105" customWidth="1"/>
    <col min="4627" max="4627" width="9.28515625" style="105" customWidth="1"/>
    <col min="4628" max="4628" width="4.42578125" style="105" customWidth="1"/>
    <col min="4629" max="4629" width="6.42578125" style="105" customWidth="1"/>
    <col min="4630" max="4630" width="2.7109375" style="105" customWidth="1"/>
    <col min="4631" max="4631" width="3.28515625" style="105" customWidth="1"/>
    <col min="4632" max="4632" width="5.42578125" style="105" customWidth="1"/>
    <col min="4633" max="4633" width="2.140625" style="105" customWidth="1"/>
    <col min="4634" max="4634" width="5.140625" style="105" customWidth="1"/>
    <col min="4635" max="4635" width="1.28515625" style="105" customWidth="1"/>
    <col min="4636" max="4636" width="7.28515625" style="105" customWidth="1"/>
    <col min="4637" max="4637" width="3" style="105" customWidth="1"/>
    <col min="4638" max="4638" width="3.42578125" style="105" customWidth="1"/>
    <col min="4639" max="4639" width="11.7109375" style="105" bestFit="1" customWidth="1"/>
    <col min="4640" max="4643" width="14.28515625" style="105" bestFit="1" customWidth="1"/>
    <col min="4644" max="4864" width="9.140625" style="105"/>
    <col min="4865" max="4866" width="13.140625" style="105" customWidth="1"/>
    <col min="4867" max="4867" width="8.7109375" style="105" customWidth="1"/>
    <col min="4868" max="4868" width="7.85546875" style="105" customWidth="1"/>
    <col min="4869" max="4869" width="13.7109375" style="105" customWidth="1"/>
    <col min="4870" max="4872" width="6.7109375" style="105" customWidth="1"/>
    <col min="4873" max="4873" width="8.140625" style="105" customWidth="1"/>
    <col min="4874" max="4874" width="12.140625" style="105" customWidth="1"/>
    <col min="4875" max="4875" width="10.42578125" style="105" customWidth="1"/>
    <col min="4876" max="4876" width="10.5703125" style="105" customWidth="1"/>
    <col min="4877" max="4878" width="13" style="105" customWidth="1"/>
    <col min="4879" max="4879" width="10.140625" style="105" customWidth="1"/>
    <col min="4880" max="4881" width="16.5703125" style="105" customWidth="1"/>
    <col min="4882" max="4882" width="8.85546875" style="105" customWidth="1"/>
    <col min="4883" max="4883" width="9.28515625" style="105" customWidth="1"/>
    <col min="4884" max="4884" width="4.42578125" style="105" customWidth="1"/>
    <col min="4885" max="4885" width="6.42578125" style="105" customWidth="1"/>
    <col min="4886" max="4886" width="2.7109375" style="105" customWidth="1"/>
    <col min="4887" max="4887" width="3.28515625" style="105" customWidth="1"/>
    <col min="4888" max="4888" width="5.42578125" style="105" customWidth="1"/>
    <col min="4889" max="4889" width="2.140625" style="105" customWidth="1"/>
    <col min="4890" max="4890" width="5.140625" style="105" customWidth="1"/>
    <col min="4891" max="4891" width="1.28515625" style="105" customWidth="1"/>
    <col min="4892" max="4892" width="7.28515625" style="105" customWidth="1"/>
    <col min="4893" max="4893" width="3" style="105" customWidth="1"/>
    <col min="4894" max="4894" width="3.42578125" style="105" customWidth="1"/>
    <col min="4895" max="4895" width="11.7109375" style="105" bestFit="1" customWidth="1"/>
    <col min="4896" max="4899" width="14.28515625" style="105" bestFit="1" customWidth="1"/>
    <col min="4900" max="5120" width="9.140625" style="105"/>
    <col min="5121" max="5122" width="13.140625" style="105" customWidth="1"/>
    <col min="5123" max="5123" width="8.7109375" style="105" customWidth="1"/>
    <col min="5124" max="5124" width="7.85546875" style="105" customWidth="1"/>
    <col min="5125" max="5125" width="13.7109375" style="105" customWidth="1"/>
    <col min="5126" max="5128" width="6.7109375" style="105" customWidth="1"/>
    <col min="5129" max="5129" width="8.140625" style="105" customWidth="1"/>
    <col min="5130" max="5130" width="12.140625" style="105" customWidth="1"/>
    <col min="5131" max="5131" width="10.42578125" style="105" customWidth="1"/>
    <col min="5132" max="5132" width="10.5703125" style="105" customWidth="1"/>
    <col min="5133" max="5134" width="13" style="105" customWidth="1"/>
    <col min="5135" max="5135" width="10.140625" style="105" customWidth="1"/>
    <col min="5136" max="5137" width="16.5703125" style="105" customWidth="1"/>
    <col min="5138" max="5138" width="8.85546875" style="105" customWidth="1"/>
    <col min="5139" max="5139" width="9.28515625" style="105" customWidth="1"/>
    <col min="5140" max="5140" width="4.42578125" style="105" customWidth="1"/>
    <col min="5141" max="5141" width="6.42578125" style="105" customWidth="1"/>
    <col min="5142" max="5142" width="2.7109375" style="105" customWidth="1"/>
    <col min="5143" max="5143" width="3.28515625" style="105" customWidth="1"/>
    <col min="5144" max="5144" width="5.42578125" style="105" customWidth="1"/>
    <col min="5145" max="5145" width="2.140625" style="105" customWidth="1"/>
    <col min="5146" max="5146" width="5.140625" style="105" customWidth="1"/>
    <col min="5147" max="5147" width="1.28515625" style="105" customWidth="1"/>
    <col min="5148" max="5148" width="7.28515625" style="105" customWidth="1"/>
    <col min="5149" max="5149" width="3" style="105" customWidth="1"/>
    <col min="5150" max="5150" width="3.42578125" style="105" customWidth="1"/>
    <col min="5151" max="5151" width="11.7109375" style="105" bestFit="1" customWidth="1"/>
    <col min="5152" max="5155" width="14.28515625" style="105" bestFit="1" customWidth="1"/>
    <col min="5156" max="5376" width="9.140625" style="105"/>
    <col min="5377" max="5378" width="13.140625" style="105" customWidth="1"/>
    <col min="5379" max="5379" width="8.7109375" style="105" customWidth="1"/>
    <col min="5380" max="5380" width="7.85546875" style="105" customWidth="1"/>
    <col min="5381" max="5381" width="13.7109375" style="105" customWidth="1"/>
    <col min="5382" max="5384" width="6.7109375" style="105" customWidth="1"/>
    <col min="5385" max="5385" width="8.140625" style="105" customWidth="1"/>
    <col min="5386" max="5386" width="12.140625" style="105" customWidth="1"/>
    <col min="5387" max="5387" width="10.42578125" style="105" customWidth="1"/>
    <col min="5388" max="5388" width="10.5703125" style="105" customWidth="1"/>
    <col min="5389" max="5390" width="13" style="105" customWidth="1"/>
    <col min="5391" max="5391" width="10.140625" style="105" customWidth="1"/>
    <col min="5392" max="5393" width="16.5703125" style="105" customWidth="1"/>
    <col min="5394" max="5394" width="8.85546875" style="105" customWidth="1"/>
    <col min="5395" max="5395" width="9.28515625" style="105" customWidth="1"/>
    <col min="5396" max="5396" width="4.42578125" style="105" customWidth="1"/>
    <col min="5397" max="5397" width="6.42578125" style="105" customWidth="1"/>
    <col min="5398" max="5398" width="2.7109375" style="105" customWidth="1"/>
    <col min="5399" max="5399" width="3.28515625" style="105" customWidth="1"/>
    <col min="5400" max="5400" width="5.42578125" style="105" customWidth="1"/>
    <col min="5401" max="5401" width="2.140625" style="105" customWidth="1"/>
    <col min="5402" max="5402" width="5.140625" style="105" customWidth="1"/>
    <col min="5403" max="5403" width="1.28515625" style="105" customWidth="1"/>
    <col min="5404" max="5404" width="7.28515625" style="105" customWidth="1"/>
    <col min="5405" max="5405" width="3" style="105" customWidth="1"/>
    <col min="5406" max="5406" width="3.42578125" style="105" customWidth="1"/>
    <col min="5407" max="5407" width="11.7109375" style="105" bestFit="1" customWidth="1"/>
    <col min="5408" max="5411" width="14.28515625" style="105" bestFit="1" customWidth="1"/>
    <col min="5412" max="5632" width="9.140625" style="105"/>
    <col min="5633" max="5634" width="13.140625" style="105" customWidth="1"/>
    <col min="5635" max="5635" width="8.7109375" style="105" customWidth="1"/>
    <col min="5636" max="5636" width="7.85546875" style="105" customWidth="1"/>
    <col min="5637" max="5637" width="13.7109375" style="105" customWidth="1"/>
    <col min="5638" max="5640" width="6.7109375" style="105" customWidth="1"/>
    <col min="5641" max="5641" width="8.140625" style="105" customWidth="1"/>
    <col min="5642" max="5642" width="12.140625" style="105" customWidth="1"/>
    <col min="5643" max="5643" width="10.42578125" style="105" customWidth="1"/>
    <col min="5644" max="5644" width="10.5703125" style="105" customWidth="1"/>
    <col min="5645" max="5646" width="13" style="105" customWidth="1"/>
    <col min="5647" max="5647" width="10.140625" style="105" customWidth="1"/>
    <col min="5648" max="5649" width="16.5703125" style="105" customWidth="1"/>
    <col min="5650" max="5650" width="8.85546875" style="105" customWidth="1"/>
    <col min="5651" max="5651" width="9.28515625" style="105" customWidth="1"/>
    <col min="5652" max="5652" width="4.42578125" style="105" customWidth="1"/>
    <col min="5653" max="5653" width="6.42578125" style="105" customWidth="1"/>
    <col min="5654" max="5654" width="2.7109375" style="105" customWidth="1"/>
    <col min="5655" max="5655" width="3.28515625" style="105" customWidth="1"/>
    <col min="5656" max="5656" width="5.42578125" style="105" customWidth="1"/>
    <col min="5657" max="5657" width="2.140625" style="105" customWidth="1"/>
    <col min="5658" max="5658" width="5.140625" style="105" customWidth="1"/>
    <col min="5659" max="5659" width="1.28515625" style="105" customWidth="1"/>
    <col min="5660" max="5660" width="7.28515625" style="105" customWidth="1"/>
    <col min="5661" max="5661" width="3" style="105" customWidth="1"/>
    <col min="5662" max="5662" width="3.42578125" style="105" customWidth="1"/>
    <col min="5663" max="5663" width="11.7109375" style="105" bestFit="1" customWidth="1"/>
    <col min="5664" max="5667" width="14.28515625" style="105" bestFit="1" customWidth="1"/>
    <col min="5668" max="5888" width="9.140625" style="105"/>
    <col min="5889" max="5890" width="13.140625" style="105" customWidth="1"/>
    <col min="5891" max="5891" width="8.7109375" style="105" customWidth="1"/>
    <col min="5892" max="5892" width="7.85546875" style="105" customWidth="1"/>
    <col min="5893" max="5893" width="13.7109375" style="105" customWidth="1"/>
    <col min="5894" max="5896" width="6.7109375" style="105" customWidth="1"/>
    <col min="5897" max="5897" width="8.140625" style="105" customWidth="1"/>
    <col min="5898" max="5898" width="12.140625" style="105" customWidth="1"/>
    <col min="5899" max="5899" width="10.42578125" style="105" customWidth="1"/>
    <col min="5900" max="5900" width="10.5703125" style="105" customWidth="1"/>
    <col min="5901" max="5902" width="13" style="105" customWidth="1"/>
    <col min="5903" max="5903" width="10.140625" style="105" customWidth="1"/>
    <col min="5904" max="5905" width="16.5703125" style="105" customWidth="1"/>
    <col min="5906" max="5906" width="8.85546875" style="105" customWidth="1"/>
    <col min="5907" max="5907" width="9.28515625" style="105" customWidth="1"/>
    <col min="5908" max="5908" width="4.42578125" style="105" customWidth="1"/>
    <col min="5909" max="5909" width="6.42578125" style="105" customWidth="1"/>
    <col min="5910" max="5910" width="2.7109375" style="105" customWidth="1"/>
    <col min="5911" max="5911" width="3.28515625" style="105" customWidth="1"/>
    <col min="5912" max="5912" width="5.42578125" style="105" customWidth="1"/>
    <col min="5913" max="5913" width="2.140625" style="105" customWidth="1"/>
    <col min="5914" max="5914" width="5.140625" style="105" customWidth="1"/>
    <col min="5915" max="5915" width="1.28515625" style="105" customWidth="1"/>
    <col min="5916" max="5916" width="7.28515625" style="105" customWidth="1"/>
    <col min="5917" max="5917" width="3" style="105" customWidth="1"/>
    <col min="5918" max="5918" width="3.42578125" style="105" customWidth="1"/>
    <col min="5919" max="5919" width="11.7109375" style="105" bestFit="1" customWidth="1"/>
    <col min="5920" max="5923" width="14.28515625" style="105" bestFit="1" customWidth="1"/>
    <col min="5924" max="6144" width="9.140625" style="105"/>
    <col min="6145" max="6146" width="13.140625" style="105" customWidth="1"/>
    <col min="6147" max="6147" width="8.7109375" style="105" customWidth="1"/>
    <col min="6148" max="6148" width="7.85546875" style="105" customWidth="1"/>
    <col min="6149" max="6149" width="13.7109375" style="105" customWidth="1"/>
    <col min="6150" max="6152" width="6.7109375" style="105" customWidth="1"/>
    <col min="6153" max="6153" width="8.140625" style="105" customWidth="1"/>
    <col min="6154" max="6154" width="12.140625" style="105" customWidth="1"/>
    <col min="6155" max="6155" width="10.42578125" style="105" customWidth="1"/>
    <col min="6156" max="6156" width="10.5703125" style="105" customWidth="1"/>
    <col min="6157" max="6158" width="13" style="105" customWidth="1"/>
    <col min="6159" max="6159" width="10.140625" style="105" customWidth="1"/>
    <col min="6160" max="6161" width="16.5703125" style="105" customWidth="1"/>
    <col min="6162" max="6162" width="8.85546875" style="105" customWidth="1"/>
    <col min="6163" max="6163" width="9.28515625" style="105" customWidth="1"/>
    <col min="6164" max="6164" width="4.42578125" style="105" customWidth="1"/>
    <col min="6165" max="6165" width="6.42578125" style="105" customWidth="1"/>
    <col min="6166" max="6166" width="2.7109375" style="105" customWidth="1"/>
    <col min="6167" max="6167" width="3.28515625" style="105" customWidth="1"/>
    <col min="6168" max="6168" width="5.42578125" style="105" customWidth="1"/>
    <col min="6169" max="6169" width="2.140625" style="105" customWidth="1"/>
    <col min="6170" max="6170" width="5.140625" style="105" customWidth="1"/>
    <col min="6171" max="6171" width="1.28515625" style="105" customWidth="1"/>
    <col min="6172" max="6172" width="7.28515625" style="105" customWidth="1"/>
    <col min="6173" max="6173" width="3" style="105" customWidth="1"/>
    <col min="6174" max="6174" width="3.42578125" style="105" customWidth="1"/>
    <col min="6175" max="6175" width="11.7109375" style="105" bestFit="1" customWidth="1"/>
    <col min="6176" max="6179" width="14.28515625" style="105" bestFit="1" customWidth="1"/>
    <col min="6180" max="6400" width="9.140625" style="105"/>
    <col min="6401" max="6402" width="13.140625" style="105" customWidth="1"/>
    <col min="6403" max="6403" width="8.7109375" style="105" customWidth="1"/>
    <col min="6404" max="6404" width="7.85546875" style="105" customWidth="1"/>
    <col min="6405" max="6405" width="13.7109375" style="105" customWidth="1"/>
    <col min="6406" max="6408" width="6.7109375" style="105" customWidth="1"/>
    <col min="6409" max="6409" width="8.140625" style="105" customWidth="1"/>
    <col min="6410" max="6410" width="12.140625" style="105" customWidth="1"/>
    <col min="6411" max="6411" width="10.42578125" style="105" customWidth="1"/>
    <col min="6412" max="6412" width="10.5703125" style="105" customWidth="1"/>
    <col min="6413" max="6414" width="13" style="105" customWidth="1"/>
    <col min="6415" max="6415" width="10.140625" style="105" customWidth="1"/>
    <col min="6416" max="6417" width="16.5703125" style="105" customWidth="1"/>
    <col min="6418" max="6418" width="8.85546875" style="105" customWidth="1"/>
    <col min="6419" max="6419" width="9.28515625" style="105" customWidth="1"/>
    <col min="6420" max="6420" width="4.42578125" style="105" customWidth="1"/>
    <col min="6421" max="6421" width="6.42578125" style="105" customWidth="1"/>
    <col min="6422" max="6422" width="2.7109375" style="105" customWidth="1"/>
    <col min="6423" max="6423" width="3.28515625" style="105" customWidth="1"/>
    <col min="6424" max="6424" width="5.42578125" style="105" customWidth="1"/>
    <col min="6425" max="6425" width="2.140625" style="105" customWidth="1"/>
    <col min="6426" max="6426" width="5.140625" style="105" customWidth="1"/>
    <col min="6427" max="6427" width="1.28515625" style="105" customWidth="1"/>
    <col min="6428" max="6428" width="7.28515625" style="105" customWidth="1"/>
    <col min="6429" max="6429" width="3" style="105" customWidth="1"/>
    <col min="6430" max="6430" width="3.42578125" style="105" customWidth="1"/>
    <col min="6431" max="6431" width="11.7109375" style="105" bestFit="1" customWidth="1"/>
    <col min="6432" max="6435" width="14.28515625" style="105" bestFit="1" customWidth="1"/>
    <col min="6436" max="6656" width="9.140625" style="105"/>
    <col min="6657" max="6658" width="13.140625" style="105" customWidth="1"/>
    <col min="6659" max="6659" width="8.7109375" style="105" customWidth="1"/>
    <col min="6660" max="6660" width="7.85546875" style="105" customWidth="1"/>
    <col min="6661" max="6661" width="13.7109375" style="105" customWidth="1"/>
    <col min="6662" max="6664" width="6.7109375" style="105" customWidth="1"/>
    <col min="6665" max="6665" width="8.140625" style="105" customWidth="1"/>
    <col min="6666" max="6666" width="12.140625" style="105" customWidth="1"/>
    <col min="6667" max="6667" width="10.42578125" style="105" customWidth="1"/>
    <col min="6668" max="6668" width="10.5703125" style="105" customWidth="1"/>
    <col min="6669" max="6670" width="13" style="105" customWidth="1"/>
    <col min="6671" max="6671" width="10.140625" style="105" customWidth="1"/>
    <col min="6672" max="6673" width="16.5703125" style="105" customWidth="1"/>
    <col min="6674" max="6674" width="8.85546875" style="105" customWidth="1"/>
    <col min="6675" max="6675" width="9.28515625" style="105" customWidth="1"/>
    <col min="6676" max="6676" width="4.42578125" style="105" customWidth="1"/>
    <col min="6677" max="6677" width="6.42578125" style="105" customWidth="1"/>
    <col min="6678" max="6678" width="2.7109375" style="105" customWidth="1"/>
    <col min="6679" max="6679" width="3.28515625" style="105" customWidth="1"/>
    <col min="6680" max="6680" width="5.42578125" style="105" customWidth="1"/>
    <col min="6681" max="6681" width="2.140625" style="105" customWidth="1"/>
    <col min="6682" max="6682" width="5.140625" style="105" customWidth="1"/>
    <col min="6683" max="6683" width="1.28515625" style="105" customWidth="1"/>
    <col min="6684" max="6684" width="7.28515625" style="105" customWidth="1"/>
    <col min="6685" max="6685" width="3" style="105" customWidth="1"/>
    <col min="6686" max="6686" width="3.42578125" style="105" customWidth="1"/>
    <col min="6687" max="6687" width="11.7109375" style="105" bestFit="1" customWidth="1"/>
    <col min="6688" max="6691" width="14.28515625" style="105" bestFit="1" customWidth="1"/>
    <col min="6692" max="6912" width="9.140625" style="105"/>
    <col min="6913" max="6914" width="13.140625" style="105" customWidth="1"/>
    <col min="6915" max="6915" width="8.7109375" style="105" customWidth="1"/>
    <col min="6916" max="6916" width="7.85546875" style="105" customWidth="1"/>
    <col min="6917" max="6917" width="13.7109375" style="105" customWidth="1"/>
    <col min="6918" max="6920" width="6.7109375" style="105" customWidth="1"/>
    <col min="6921" max="6921" width="8.140625" style="105" customWidth="1"/>
    <col min="6922" max="6922" width="12.140625" style="105" customWidth="1"/>
    <col min="6923" max="6923" width="10.42578125" style="105" customWidth="1"/>
    <col min="6924" max="6924" width="10.5703125" style="105" customWidth="1"/>
    <col min="6925" max="6926" width="13" style="105" customWidth="1"/>
    <col min="6927" max="6927" width="10.140625" style="105" customWidth="1"/>
    <col min="6928" max="6929" width="16.5703125" style="105" customWidth="1"/>
    <col min="6930" max="6930" width="8.85546875" style="105" customWidth="1"/>
    <col min="6931" max="6931" width="9.28515625" style="105" customWidth="1"/>
    <col min="6932" max="6932" width="4.42578125" style="105" customWidth="1"/>
    <col min="6933" max="6933" width="6.42578125" style="105" customWidth="1"/>
    <col min="6934" max="6934" width="2.7109375" style="105" customWidth="1"/>
    <col min="6935" max="6935" width="3.28515625" style="105" customWidth="1"/>
    <col min="6936" max="6936" width="5.42578125" style="105" customWidth="1"/>
    <col min="6937" max="6937" width="2.140625" style="105" customWidth="1"/>
    <col min="6938" max="6938" width="5.140625" style="105" customWidth="1"/>
    <col min="6939" max="6939" width="1.28515625" style="105" customWidth="1"/>
    <col min="6940" max="6940" width="7.28515625" style="105" customWidth="1"/>
    <col min="6941" max="6941" width="3" style="105" customWidth="1"/>
    <col min="6942" max="6942" width="3.42578125" style="105" customWidth="1"/>
    <col min="6943" max="6943" width="11.7109375" style="105" bestFit="1" customWidth="1"/>
    <col min="6944" max="6947" width="14.28515625" style="105" bestFit="1" customWidth="1"/>
    <col min="6948" max="7168" width="9.140625" style="105"/>
    <col min="7169" max="7170" width="13.140625" style="105" customWidth="1"/>
    <col min="7171" max="7171" width="8.7109375" style="105" customWidth="1"/>
    <col min="7172" max="7172" width="7.85546875" style="105" customWidth="1"/>
    <col min="7173" max="7173" width="13.7109375" style="105" customWidth="1"/>
    <col min="7174" max="7176" width="6.7109375" style="105" customWidth="1"/>
    <col min="7177" max="7177" width="8.140625" style="105" customWidth="1"/>
    <col min="7178" max="7178" width="12.140625" style="105" customWidth="1"/>
    <col min="7179" max="7179" width="10.42578125" style="105" customWidth="1"/>
    <col min="7180" max="7180" width="10.5703125" style="105" customWidth="1"/>
    <col min="7181" max="7182" width="13" style="105" customWidth="1"/>
    <col min="7183" max="7183" width="10.140625" style="105" customWidth="1"/>
    <col min="7184" max="7185" width="16.5703125" style="105" customWidth="1"/>
    <col min="7186" max="7186" width="8.85546875" style="105" customWidth="1"/>
    <col min="7187" max="7187" width="9.28515625" style="105" customWidth="1"/>
    <col min="7188" max="7188" width="4.42578125" style="105" customWidth="1"/>
    <col min="7189" max="7189" width="6.42578125" style="105" customWidth="1"/>
    <col min="7190" max="7190" width="2.7109375" style="105" customWidth="1"/>
    <col min="7191" max="7191" width="3.28515625" style="105" customWidth="1"/>
    <col min="7192" max="7192" width="5.42578125" style="105" customWidth="1"/>
    <col min="7193" max="7193" width="2.140625" style="105" customWidth="1"/>
    <col min="7194" max="7194" width="5.140625" style="105" customWidth="1"/>
    <col min="7195" max="7195" width="1.28515625" style="105" customWidth="1"/>
    <col min="7196" max="7196" width="7.28515625" style="105" customWidth="1"/>
    <col min="7197" max="7197" width="3" style="105" customWidth="1"/>
    <col min="7198" max="7198" width="3.42578125" style="105" customWidth="1"/>
    <col min="7199" max="7199" width="11.7109375" style="105" bestFit="1" customWidth="1"/>
    <col min="7200" max="7203" width="14.28515625" style="105" bestFit="1" customWidth="1"/>
    <col min="7204" max="7424" width="9.140625" style="105"/>
    <col min="7425" max="7426" width="13.140625" style="105" customWidth="1"/>
    <col min="7427" max="7427" width="8.7109375" style="105" customWidth="1"/>
    <col min="7428" max="7428" width="7.85546875" style="105" customWidth="1"/>
    <col min="7429" max="7429" width="13.7109375" style="105" customWidth="1"/>
    <col min="7430" max="7432" width="6.7109375" style="105" customWidth="1"/>
    <col min="7433" max="7433" width="8.140625" style="105" customWidth="1"/>
    <col min="7434" max="7434" width="12.140625" style="105" customWidth="1"/>
    <col min="7435" max="7435" width="10.42578125" style="105" customWidth="1"/>
    <col min="7436" max="7436" width="10.5703125" style="105" customWidth="1"/>
    <col min="7437" max="7438" width="13" style="105" customWidth="1"/>
    <col min="7439" max="7439" width="10.140625" style="105" customWidth="1"/>
    <col min="7440" max="7441" width="16.5703125" style="105" customWidth="1"/>
    <col min="7442" max="7442" width="8.85546875" style="105" customWidth="1"/>
    <col min="7443" max="7443" width="9.28515625" style="105" customWidth="1"/>
    <col min="7444" max="7444" width="4.42578125" style="105" customWidth="1"/>
    <col min="7445" max="7445" width="6.42578125" style="105" customWidth="1"/>
    <col min="7446" max="7446" width="2.7109375" style="105" customWidth="1"/>
    <col min="7447" max="7447" width="3.28515625" style="105" customWidth="1"/>
    <col min="7448" max="7448" width="5.42578125" style="105" customWidth="1"/>
    <col min="7449" max="7449" width="2.140625" style="105" customWidth="1"/>
    <col min="7450" max="7450" width="5.140625" style="105" customWidth="1"/>
    <col min="7451" max="7451" width="1.28515625" style="105" customWidth="1"/>
    <col min="7452" max="7452" width="7.28515625" style="105" customWidth="1"/>
    <col min="7453" max="7453" width="3" style="105" customWidth="1"/>
    <col min="7454" max="7454" width="3.42578125" style="105" customWidth="1"/>
    <col min="7455" max="7455" width="11.7109375" style="105" bestFit="1" customWidth="1"/>
    <col min="7456" max="7459" width="14.28515625" style="105" bestFit="1" customWidth="1"/>
    <col min="7460" max="7680" width="9.140625" style="105"/>
    <col min="7681" max="7682" width="13.140625" style="105" customWidth="1"/>
    <col min="7683" max="7683" width="8.7109375" style="105" customWidth="1"/>
    <col min="7684" max="7684" width="7.85546875" style="105" customWidth="1"/>
    <col min="7685" max="7685" width="13.7109375" style="105" customWidth="1"/>
    <col min="7686" max="7688" width="6.7109375" style="105" customWidth="1"/>
    <col min="7689" max="7689" width="8.140625" style="105" customWidth="1"/>
    <col min="7690" max="7690" width="12.140625" style="105" customWidth="1"/>
    <col min="7691" max="7691" width="10.42578125" style="105" customWidth="1"/>
    <col min="7692" max="7692" width="10.5703125" style="105" customWidth="1"/>
    <col min="7693" max="7694" width="13" style="105" customWidth="1"/>
    <col min="7695" max="7695" width="10.140625" style="105" customWidth="1"/>
    <col min="7696" max="7697" width="16.5703125" style="105" customWidth="1"/>
    <col min="7698" max="7698" width="8.85546875" style="105" customWidth="1"/>
    <col min="7699" max="7699" width="9.28515625" style="105" customWidth="1"/>
    <col min="7700" max="7700" width="4.42578125" style="105" customWidth="1"/>
    <col min="7701" max="7701" width="6.42578125" style="105" customWidth="1"/>
    <col min="7702" max="7702" width="2.7109375" style="105" customWidth="1"/>
    <col min="7703" max="7703" width="3.28515625" style="105" customWidth="1"/>
    <col min="7704" max="7704" width="5.42578125" style="105" customWidth="1"/>
    <col min="7705" max="7705" width="2.140625" style="105" customWidth="1"/>
    <col min="7706" max="7706" width="5.140625" style="105" customWidth="1"/>
    <col min="7707" max="7707" width="1.28515625" style="105" customWidth="1"/>
    <col min="7708" max="7708" width="7.28515625" style="105" customWidth="1"/>
    <col min="7709" max="7709" width="3" style="105" customWidth="1"/>
    <col min="7710" max="7710" width="3.42578125" style="105" customWidth="1"/>
    <col min="7711" max="7711" width="11.7109375" style="105" bestFit="1" customWidth="1"/>
    <col min="7712" max="7715" width="14.28515625" style="105" bestFit="1" customWidth="1"/>
    <col min="7716" max="7936" width="9.140625" style="105"/>
    <col min="7937" max="7938" width="13.140625" style="105" customWidth="1"/>
    <col min="7939" max="7939" width="8.7109375" style="105" customWidth="1"/>
    <col min="7940" max="7940" width="7.85546875" style="105" customWidth="1"/>
    <col min="7941" max="7941" width="13.7109375" style="105" customWidth="1"/>
    <col min="7942" max="7944" width="6.7109375" style="105" customWidth="1"/>
    <col min="7945" max="7945" width="8.140625" style="105" customWidth="1"/>
    <col min="7946" max="7946" width="12.140625" style="105" customWidth="1"/>
    <col min="7947" max="7947" width="10.42578125" style="105" customWidth="1"/>
    <col min="7948" max="7948" width="10.5703125" style="105" customWidth="1"/>
    <col min="7949" max="7950" width="13" style="105" customWidth="1"/>
    <col min="7951" max="7951" width="10.140625" style="105" customWidth="1"/>
    <col min="7952" max="7953" width="16.5703125" style="105" customWidth="1"/>
    <col min="7954" max="7954" width="8.85546875" style="105" customWidth="1"/>
    <col min="7955" max="7955" width="9.28515625" style="105" customWidth="1"/>
    <col min="7956" max="7956" width="4.42578125" style="105" customWidth="1"/>
    <col min="7957" max="7957" width="6.42578125" style="105" customWidth="1"/>
    <col min="7958" max="7958" width="2.7109375" style="105" customWidth="1"/>
    <col min="7959" max="7959" width="3.28515625" style="105" customWidth="1"/>
    <col min="7960" max="7960" width="5.42578125" style="105" customWidth="1"/>
    <col min="7961" max="7961" width="2.140625" style="105" customWidth="1"/>
    <col min="7962" max="7962" width="5.140625" style="105" customWidth="1"/>
    <col min="7963" max="7963" width="1.28515625" style="105" customWidth="1"/>
    <col min="7964" max="7964" width="7.28515625" style="105" customWidth="1"/>
    <col min="7965" max="7965" width="3" style="105" customWidth="1"/>
    <col min="7966" max="7966" width="3.42578125" style="105" customWidth="1"/>
    <col min="7967" max="7967" width="11.7109375" style="105" bestFit="1" customWidth="1"/>
    <col min="7968" max="7971" width="14.28515625" style="105" bestFit="1" customWidth="1"/>
    <col min="7972" max="8192" width="9.140625" style="105"/>
    <col min="8193" max="8194" width="13.140625" style="105" customWidth="1"/>
    <col min="8195" max="8195" width="8.7109375" style="105" customWidth="1"/>
    <col min="8196" max="8196" width="7.85546875" style="105" customWidth="1"/>
    <col min="8197" max="8197" width="13.7109375" style="105" customWidth="1"/>
    <col min="8198" max="8200" width="6.7109375" style="105" customWidth="1"/>
    <col min="8201" max="8201" width="8.140625" style="105" customWidth="1"/>
    <col min="8202" max="8202" width="12.140625" style="105" customWidth="1"/>
    <col min="8203" max="8203" width="10.42578125" style="105" customWidth="1"/>
    <col min="8204" max="8204" width="10.5703125" style="105" customWidth="1"/>
    <col min="8205" max="8206" width="13" style="105" customWidth="1"/>
    <col min="8207" max="8207" width="10.140625" style="105" customWidth="1"/>
    <col min="8208" max="8209" width="16.5703125" style="105" customWidth="1"/>
    <col min="8210" max="8210" width="8.85546875" style="105" customWidth="1"/>
    <col min="8211" max="8211" width="9.28515625" style="105" customWidth="1"/>
    <col min="8212" max="8212" width="4.42578125" style="105" customWidth="1"/>
    <col min="8213" max="8213" width="6.42578125" style="105" customWidth="1"/>
    <col min="8214" max="8214" width="2.7109375" style="105" customWidth="1"/>
    <col min="8215" max="8215" width="3.28515625" style="105" customWidth="1"/>
    <col min="8216" max="8216" width="5.42578125" style="105" customWidth="1"/>
    <col min="8217" max="8217" width="2.140625" style="105" customWidth="1"/>
    <col min="8218" max="8218" width="5.140625" style="105" customWidth="1"/>
    <col min="8219" max="8219" width="1.28515625" style="105" customWidth="1"/>
    <col min="8220" max="8220" width="7.28515625" style="105" customWidth="1"/>
    <col min="8221" max="8221" width="3" style="105" customWidth="1"/>
    <col min="8222" max="8222" width="3.42578125" style="105" customWidth="1"/>
    <col min="8223" max="8223" width="11.7109375" style="105" bestFit="1" customWidth="1"/>
    <col min="8224" max="8227" width="14.28515625" style="105" bestFit="1" customWidth="1"/>
    <col min="8228" max="8448" width="9.140625" style="105"/>
    <col min="8449" max="8450" width="13.140625" style="105" customWidth="1"/>
    <col min="8451" max="8451" width="8.7109375" style="105" customWidth="1"/>
    <col min="8452" max="8452" width="7.85546875" style="105" customWidth="1"/>
    <col min="8453" max="8453" width="13.7109375" style="105" customWidth="1"/>
    <col min="8454" max="8456" width="6.7109375" style="105" customWidth="1"/>
    <col min="8457" max="8457" width="8.140625" style="105" customWidth="1"/>
    <col min="8458" max="8458" width="12.140625" style="105" customWidth="1"/>
    <col min="8459" max="8459" width="10.42578125" style="105" customWidth="1"/>
    <col min="8460" max="8460" width="10.5703125" style="105" customWidth="1"/>
    <col min="8461" max="8462" width="13" style="105" customWidth="1"/>
    <col min="8463" max="8463" width="10.140625" style="105" customWidth="1"/>
    <col min="8464" max="8465" width="16.5703125" style="105" customWidth="1"/>
    <col min="8466" max="8466" width="8.85546875" style="105" customWidth="1"/>
    <col min="8467" max="8467" width="9.28515625" style="105" customWidth="1"/>
    <col min="8468" max="8468" width="4.42578125" style="105" customWidth="1"/>
    <col min="8469" max="8469" width="6.42578125" style="105" customWidth="1"/>
    <col min="8470" max="8470" width="2.7109375" style="105" customWidth="1"/>
    <col min="8471" max="8471" width="3.28515625" style="105" customWidth="1"/>
    <col min="8472" max="8472" width="5.42578125" style="105" customWidth="1"/>
    <col min="8473" max="8473" width="2.140625" style="105" customWidth="1"/>
    <col min="8474" max="8474" width="5.140625" style="105" customWidth="1"/>
    <col min="8475" max="8475" width="1.28515625" style="105" customWidth="1"/>
    <col min="8476" max="8476" width="7.28515625" style="105" customWidth="1"/>
    <col min="8477" max="8477" width="3" style="105" customWidth="1"/>
    <col min="8478" max="8478" width="3.42578125" style="105" customWidth="1"/>
    <col min="8479" max="8479" width="11.7109375" style="105" bestFit="1" customWidth="1"/>
    <col min="8480" max="8483" width="14.28515625" style="105" bestFit="1" customWidth="1"/>
    <col min="8484" max="8704" width="9.140625" style="105"/>
    <col min="8705" max="8706" width="13.140625" style="105" customWidth="1"/>
    <col min="8707" max="8707" width="8.7109375" style="105" customWidth="1"/>
    <col min="8708" max="8708" width="7.85546875" style="105" customWidth="1"/>
    <col min="8709" max="8709" width="13.7109375" style="105" customWidth="1"/>
    <col min="8710" max="8712" width="6.7109375" style="105" customWidth="1"/>
    <col min="8713" max="8713" width="8.140625" style="105" customWidth="1"/>
    <col min="8714" max="8714" width="12.140625" style="105" customWidth="1"/>
    <col min="8715" max="8715" width="10.42578125" style="105" customWidth="1"/>
    <col min="8716" max="8716" width="10.5703125" style="105" customWidth="1"/>
    <col min="8717" max="8718" width="13" style="105" customWidth="1"/>
    <col min="8719" max="8719" width="10.140625" style="105" customWidth="1"/>
    <col min="8720" max="8721" width="16.5703125" style="105" customWidth="1"/>
    <col min="8722" max="8722" width="8.85546875" style="105" customWidth="1"/>
    <col min="8723" max="8723" width="9.28515625" style="105" customWidth="1"/>
    <col min="8724" max="8724" width="4.42578125" style="105" customWidth="1"/>
    <col min="8725" max="8725" width="6.42578125" style="105" customWidth="1"/>
    <col min="8726" max="8726" width="2.7109375" style="105" customWidth="1"/>
    <col min="8727" max="8727" width="3.28515625" style="105" customWidth="1"/>
    <col min="8728" max="8728" width="5.42578125" style="105" customWidth="1"/>
    <col min="8729" max="8729" width="2.140625" style="105" customWidth="1"/>
    <col min="8730" max="8730" width="5.140625" style="105" customWidth="1"/>
    <col min="8731" max="8731" width="1.28515625" style="105" customWidth="1"/>
    <col min="8732" max="8732" width="7.28515625" style="105" customWidth="1"/>
    <col min="8733" max="8733" width="3" style="105" customWidth="1"/>
    <col min="8734" max="8734" width="3.42578125" style="105" customWidth="1"/>
    <col min="8735" max="8735" width="11.7109375" style="105" bestFit="1" customWidth="1"/>
    <col min="8736" max="8739" width="14.28515625" style="105" bestFit="1" customWidth="1"/>
    <col min="8740" max="8960" width="9.140625" style="105"/>
    <col min="8961" max="8962" width="13.140625" style="105" customWidth="1"/>
    <col min="8963" max="8963" width="8.7109375" style="105" customWidth="1"/>
    <col min="8964" max="8964" width="7.85546875" style="105" customWidth="1"/>
    <col min="8965" max="8965" width="13.7109375" style="105" customWidth="1"/>
    <col min="8966" max="8968" width="6.7109375" style="105" customWidth="1"/>
    <col min="8969" max="8969" width="8.140625" style="105" customWidth="1"/>
    <col min="8970" max="8970" width="12.140625" style="105" customWidth="1"/>
    <col min="8971" max="8971" width="10.42578125" style="105" customWidth="1"/>
    <col min="8972" max="8972" width="10.5703125" style="105" customWidth="1"/>
    <col min="8973" max="8974" width="13" style="105" customWidth="1"/>
    <col min="8975" max="8975" width="10.140625" style="105" customWidth="1"/>
    <col min="8976" max="8977" width="16.5703125" style="105" customWidth="1"/>
    <col min="8978" max="8978" width="8.85546875" style="105" customWidth="1"/>
    <col min="8979" max="8979" width="9.28515625" style="105" customWidth="1"/>
    <col min="8980" max="8980" width="4.42578125" style="105" customWidth="1"/>
    <col min="8981" max="8981" width="6.42578125" style="105" customWidth="1"/>
    <col min="8982" max="8982" width="2.7109375" style="105" customWidth="1"/>
    <col min="8983" max="8983" width="3.28515625" style="105" customWidth="1"/>
    <col min="8984" max="8984" width="5.42578125" style="105" customWidth="1"/>
    <col min="8985" max="8985" width="2.140625" style="105" customWidth="1"/>
    <col min="8986" max="8986" width="5.140625" style="105" customWidth="1"/>
    <col min="8987" max="8987" width="1.28515625" style="105" customWidth="1"/>
    <col min="8988" max="8988" width="7.28515625" style="105" customWidth="1"/>
    <col min="8989" max="8989" width="3" style="105" customWidth="1"/>
    <col min="8990" max="8990" width="3.42578125" style="105" customWidth="1"/>
    <col min="8991" max="8991" width="11.7109375" style="105" bestFit="1" customWidth="1"/>
    <col min="8992" max="8995" width="14.28515625" style="105" bestFit="1" customWidth="1"/>
    <col min="8996" max="9216" width="9.140625" style="105"/>
    <col min="9217" max="9218" width="13.140625" style="105" customWidth="1"/>
    <col min="9219" max="9219" width="8.7109375" style="105" customWidth="1"/>
    <col min="9220" max="9220" width="7.85546875" style="105" customWidth="1"/>
    <col min="9221" max="9221" width="13.7109375" style="105" customWidth="1"/>
    <col min="9222" max="9224" width="6.7109375" style="105" customWidth="1"/>
    <col min="9225" max="9225" width="8.140625" style="105" customWidth="1"/>
    <col min="9226" max="9226" width="12.140625" style="105" customWidth="1"/>
    <col min="9227" max="9227" width="10.42578125" style="105" customWidth="1"/>
    <col min="9228" max="9228" width="10.5703125" style="105" customWidth="1"/>
    <col min="9229" max="9230" width="13" style="105" customWidth="1"/>
    <col min="9231" max="9231" width="10.140625" style="105" customWidth="1"/>
    <col min="9232" max="9233" width="16.5703125" style="105" customWidth="1"/>
    <col min="9234" max="9234" width="8.85546875" style="105" customWidth="1"/>
    <col min="9235" max="9235" width="9.28515625" style="105" customWidth="1"/>
    <col min="9236" max="9236" width="4.42578125" style="105" customWidth="1"/>
    <col min="9237" max="9237" width="6.42578125" style="105" customWidth="1"/>
    <col min="9238" max="9238" width="2.7109375" style="105" customWidth="1"/>
    <col min="9239" max="9239" width="3.28515625" style="105" customWidth="1"/>
    <col min="9240" max="9240" width="5.42578125" style="105" customWidth="1"/>
    <col min="9241" max="9241" width="2.140625" style="105" customWidth="1"/>
    <col min="9242" max="9242" width="5.140625" style="105" customWidth="1"/>
    <col min="9243" max="9243" width="1.28515625" style="105" customWidth="1"/>
    <col min="9244" max="9244" width="7.28515625" style="105" customWidth="1"/>
    <col min="9245" max="9245" width="3" style="105" customWidth="1"/>
    <col min="9246" max="9246" width="3.42578125" style="105" customWidth="1"/>
    <col min="9247" max="9247" width="11.7109375" style="105" bestFit="1" customWidth="1"/>
    <col min="9248" max="9251" width="14.28515625" style="105" bestFit="1" customWidth="1"/>
    <col min="9252" max="9472" width="9.140625" style="105"/>
    <col min="9473" max="9474" width="13.140625" style="105" customWidth="1"/>
    <col min="9475" max="9475" width="8.7109375" style="105" customWidth="1"/>
    <col min="9476" max="9476" width="7.85546875" style="105" customWidth="1"/>
    <col min="9477" max="9477" width="13.7109375" style="105" customWidth="1"/>
    <col min="9478" max="9480" width="6.7109375" style="105" customWidth="1"/>
    <col min="9481" max="9481" width="8.140625" style="105" customWidth="1"/>
    <col min="9482" max="9482" width="12.140625" style="105" customWidth="1"/>
    <col min="9483" max="9483" width="10.42578125" style="105" customWidth="1"/>
    <col min="9484" max="9484" width="10.5703125" style="105" customWidth="1"/>
    <col min="9485" max="9486" width="13" style="105" customWidth="1"/>
    <col min="9487" max="9487" width="10.140625" style="105" customWidth="1"/>
    <col min="9488" max="9489" width="16.5703125" style="105" customWidth="1"/>
    <col min="9490" max="9490" width="8.85546875" style="105" customWidth="1"/>
    <col min="9491" max="9491" width="9.28515625" style="105" customWidth="1"/>
    <col min="9492" max="9492" width="4.42578125" style="105" customWidth="1"/>
    <col min="9493" max="9493" width="6.42578125" style="105" customWidth="1"/>
    <col min="9494" max="9494" width="2.7109375" style="105" customWidth="1"/>
    <col min="9495" max="9495" width="3.28515625" style="105" customWidth="1"/>
    <col min="9496" max="9496" width="5.42578125" style="105" customWidth="1"/>
    <col min="9497" max="9497" width="2.140625" style="105" customWidth="1"/>
    <col min="9498" max="9498" width="5.140625" style="105" customWidth="1"/>
    <col min="9499" max="9499" width="1.28515625" style="105" customWidth="1"/>
    <col min="9500" max="9500" width="7.28515625" style="105" customWidth="1"/>
    <col min="9501" max="9501" width="3" style="105" customWidth="1"/>
    <col min="9502" max="9502" width="3.42578125" style="105" customWidth="1"/>
    <col min="9503" max="9503" width="11.7109375" style="105" bestFit="1" customWidth="1"/>
    <col min="9504" max="9507" width="14.28515625" style="105" bestFit="1" customWidth="1"/>
    <col min="9508" max="9728" width="9.140625" style="105"/>
    <col min="9729" max="9730" width="13.140625" style="105" customWidth="1"/>
    <col min="9731" max="9731" width="8.7109375" style="105" customWidth="1"/>
    <col min="9732" max="9732" width="7.85546875" style="105" customWidth="1"/>
    <col min="9733" max="9733" width="13.7109375" style="105" customWidth="1"/>
    <col min="9734" max="9736" width="6.7109375" style="105" customWidth="1"/>
    <col min="9737" max="9737" width="8.140625" style="105" customWidth="1"/>
    <col min="9738" max="9738" width="12.140625" style="105" customWidth="1"/>
    <col min="9739" max="9739" width="10.42578125" style="105" customWidth="1"/>
    <col min="9740" max="9740" width="10.5703125" style="105" customWidth="1"/>
    <col min="9741" max="9742" width="13" style="105" customWidth="1"/>
    <col min="9743" max="9743" width="10.140625" style="105" customWidth="1"/>
    <col min="9744" max="9745" width="16.5703125" style="105" customWidth="1"/>
    <col min="9746" max="9746" width="8.85546875" style="105" customWidth="1"/>
    <col min="9747" max="9747" width="9.28515625" style="105" customWidth="1"/>
    <col min="9748" max="9748" width="4.42578125" style="105" customWidth="1"/>
    <col min="9749" max="9749" width="6.42578125" style="105" customWidth="1"/>
    <col min="9750" max="9750" width="2.7109375" style="105" customWidth="1"/>
    <col min="9751" max="9751" width="3.28515625" style="105" customWidth="1"/>
    <col min="9752" max="9752" width="5.42578125" style="105" customWidth="1"/>
    <col min="9753" max="9753" width="2.140625" style="105" customWidth="1"/>
    <col min="9754" max="9754" width="5.140625" style="105" customWidth="1"/>
    <col min="9755" max="9755" width="1.28515625" style="105" customWidth="1"/>
    <col min="9756" max="9756" width="7.28515625" style="105" customWidth="1"/>
    <col min="9757" max="9757" width="3" style="105" customWidth="1"/>
    <col min="9758" max="9758" width="3.42578125" style="105" customWidth="1"/>
    <col min="9759" max="9759" width="11.7109375" style="105" bestFit="1" customWidth="1"/>
    <col min="9760" max="9763" width="14.28515625" style="105" bestFit="1" customWidth="1"/>
    <col min="9764" max="9984" width="9.140625" style="105"/>
    <col min="9985" max="9986" width="13.140625" style="105" customWidth="1"/>
    <col min="9987" max="9987" width="8.7109375" style="105" customWidth="1"/>
    <col min="9988" max="9988" width="7.85546875" style="105" customWidth="1"/>
    <col min="9989" max="9989" width="13.7109375" style="105" customWidth="1"/>
    <col min="9990" max="9992" width="6.7109375" style="105" customWidth="1"/>
    <col min="9993" max="9993" width="8.140625" style="105" customWidth="1"/>
    <col min="9994" max="9994" width="12.140625" style="105" customWidth="1"/>
    <col min="9995" max="9995" width="10.42578125" style="105" customWidth="1"/>
    <col min="9996" max="9996" width="10.5703125" style="105" customWidth="1"/>
    <col min="9997" max="9998" width="13" style="105" customWidth="1"/>
    <col min="9999" max="9999" width="10.140625" style="105" customWidth="1"/>
    <col min="10000" max="10001" width="16.5703125" style="105" customWidth="1"/>
    <col min="10002" max="10002" width="8.85546875" style="105" customWidth="1"/>
    <col min="10003" max="10003" width="9.28515625" style="105" customWidth="1"/>
    <col min="10004" max="10004" width="4.42578125" style="105" customWidth="1"/>
    <col min="10005" max="10005" width="6.42578125" style="105" customWidth="1"/>
    <col min="10006" max="10006" width="2.7109375" style="105" customWidth="1"/>
    <col min="10007" max="10007" width="3.28515625" style="105" customWidth="1"/>
    <col min="10008" max="10008" width="5.42578125" style="105" customWidth="1"/>
    <col min="10009" max="10009" width="2.140625" style="105" customWidth="1"/>
    <col min="10010" max="10010" width="5.140625" style="105" customWidth="1"/>
    <col min="10011" max="10011" width="1.28515625" style="105" customWidth="1"/>
    <col min="10012" max="10012" width="7.28515625" style="105" customWidth="1"/>
    <col min="10013" max="10013" width="3" style="105" customWidth="1"/>
    <col min="10014" max="10014" width="3.42578125" style="105" customWidth="1"/>
    <col min="10015" max="10015" width="11.7109375" style="105" bestFit="1" customWidth="1"/>
    <col min="10016" max="10019" width="14.28515625" style="105" bestFit="1" customWidth="1"/>
    <col min="10020" max="10240" width="9.140625" style="105"/>
    <col min="10241" max="10242" width="13.140625" style="105" customWidth="1"/>
    <col min="10243" max="10243" width="8.7109375" style="105" customWidth="1"/>
    <col min="10244" max="10244" width="7.85546875" style="105" customWidth="1"/>
    <col min="10245" max="10245" width="13.7109375" style="105" customWidth="1"/>
    <col min="10246" max="10248" width="6.7109375" style="105" customWidth="1"/>
    <col min="10249" max="10249" width="8.140625" style="105" customWidth="1"/>
    <col min="10250" max="10250" width="12.140625" style="105" customWidth="1"/>
    <col min="10251" max="10251" width="10.42578125" style="105" customWidth="1"/>
    <col min="10252" max="10252" width="10.5703125" style="105" customWidth="1"/>
    <col min="10253" max="10254" width="13" style="105" customWidth="1"/>
    <col min="10255" max="10255" width="10.140625" style="105" customWidth="1"/>
    <col min="10256" max="10257" width="16.5703125" style="105" customWidth="1"/>
    <col min="10258" max="10258" width="8.85546875" style="105" customWidth="1"/>
    <col min="10259" max="10259" width="9.28515625" style="105" customWidth="1"/>
    <col min="10260" max="10260" width="4.42578125" style="105" customWidth="1"/>
    <col min="10261" max="10261" width="6.42578125" style="105" customWidth="1"/>
    <col min="10262" max="10262" width="2.7109375" style="105" customWidth="1"/>
    <col min="10263" max="10263" width="3.28515625" style="105" customWidth="1"/>
    <col min="10264" max="10264" width="5.42578125" style="105" customWidth="1"/>
    <col min="10265" max="10265" width="2.140625" style="105" customWidth="1"/>
    <col min="10266" max="10266" width="5.140625" style="105" customWidth="1"/>
    <col min="10267" max="10267" width="1.28515625" style="105" customWidth="1"/>
    <col min="10268" max="10268" width="7.28515625" style="105" customWidth="1"/>
    <col min="10269" max="10269" width="3" style="105" customWidth="1"/>
    <col min="10270" max="10270" width="3.42578125" style="105" customWidth="1"/>
    <col min="10271" max="10271" width="11.7109375" style="105" bestFit="1" customWidth="1"/>
    <col min="10272" max="10275" width="14.28515625" style="105" bestFit="1" customWidth="1"/>
    <col min="10276" max="10496" width="9.140625" style="105"/>
    <col min="10497" max="10498" width="13.140625" style="105" customWidth="1"/>
    <col min="10499" max="10499" width="8.7109375" style="105" customWidth="1"/>
    <col min="10500" max="10500" width="7.85546875" style="105" customWidth="1"/>
    <col min="10501" max="10501" width="13.7109375" style="105" customWidth="1"/>
    <col min="10502" max="10504" width="6.7109375" style="105" customWidth="1"/>
    <col min="10505" max="10505" width="8.140625" style="105" customWidth="1"/>
    <col min="10506" max="10506" width="12.140625" style="105" customWidth="1"/>
    <col min="10507" max="10507" width="10.42578125" style="105" customWidth="1"/>
    <col min="10508" max="10508" width="10.5703125" style="105" customWidth="1"/>
    <col min="10509" max="10510" width="13" style="105" customWidth="1"/>
    <col min="10511" max="10511" width="10.140625" style="105" customWidth="1"/>
    <col min="10512" max="10513" width="16.5703125" style="105" customWidth="1"/>
    <col min="10514" max="10514" width="8.85546875" style="105" customWidth="1"/>
    <col min="10515" max="10515" width="9.28515625" style="105" customWidth="1"/>
    <col min="10516" max="10516" width="4.42578125" style="105" customWidth="1"/>
    <col min="10517" max="10517" width="6.42578125" style="105" customWidth="1"/>
    <col min="10518" max="10518" width="2.7109375" style="105" customWidth="1"/>
    <col min="10519" max="10519" width="3.28515625" style="105" customWidth="1"/>
    <col min="10520" max="10520" width="5.42578125" style="105" customWidth="1"/>
    <col min="10521" max="10521" width="2.140625" style="105" customWidth="1"/>
    <col min="10522" max="10522" width="5.140625" style="105" customWidth="1"/>
    <col min="10523" max="10523" width="1.28515625" style="105" customWidth="1"/>
    <col min="10524" max="10524" width="7.28515625" style="105" customWidth="1"/>
    <col min="10525" max="10525" width="3" style="105" customWidth="1"/>
    <col min="10526" max="10526" width="3.42578125" style="105" customWidth="1"/>
    <col min="10527" max="10527" width="11.7109375" style="105" bestFit="1" customWidth="1"/>
    <col min="10528" max="10531" width="14.28515625" style="105" bestFit="1" customWidth="1"/>
    <col min="10532" max="10752" width="9.140625" style="105"/>
    <col min="10753" max="10754" width="13.140625" style="105" customWidth="1"/>
    <col min="10755" max="10755" width="8.7109375" style="105" customWidth="1"/>
    <col min="10756" max="10756" width="7.85546875" style="105" customWidth="1"/>
    <col min="10757" max="10757" width="13.7109375" style="105" customWidth="1"/>
    <col min="10758" max="10760" width="6.7109375" style="105" customWidth="1"/>
    <col min="10761" max="10761" width="8.140625" style="105" customWidth="1"/>
    <col min="10762" max="10762" width="12.140625" style="105" customWidth="1"/>
    <col min="10763" max="10763" width="10.42578125" style="105" customWidth="1"/>
    <col min="10764" max="10764" width="10.5703125" style="105" customWidth="1"/>
    <col min="10765" max="10766" width="13" style="105" customWidth="1"/>
    <col min="10767" max="10767" width="10.140625" style="105" customWidth="1"/>
    <col min="10768" max="10769" width="16.5703125" style="105" customWidth="1"/>
    <col min="10770" max="10770" width="8.85546875" style="105" customWidth="1"/>
    <col min="10771" max="10771" width="9.28515625" style="105" customWidth="1"/>
    <col min="10772" max="10772" width="4.42578125" style="105" customWidth="1"/>
    <col min="10773" max="10773" width="6.42578125" style="105" customWidth="1"/>
    <col min="10774" max="10774" width="2.7109375" style="105" customWidth="1"/>
    <col min="10775" max="10775" width="3.28515625" style="105" customWidth="1"/>
    <col min="10776" max="10776" width="5.42578125" style="105" customWidth="1"/>
    <col min="10777" max="10777" width="2.140625" style="105" customWidth="1"/>
    <col min="10778" max="10778" width="5.140625" style="105" customWidth="1"/>
    <col min="10779" max="10779" width="1.28515625" style="105" customWidth="1"/>
    <col min="10780" max="10780" width="7.28515625" style="105" customWidth="1"/>
    <col min="10781" max="10781" width="3" style="105" customWidth="1"/>
    <col min="10782" max="10782" width="3.42578125" style="105" customWidth="1"/>
    <col min="10783" max="10783" width="11.7109375" style="105" bestFit="1" customWidth="1"/>
    <col min="10784" max="10787" width="14.28515625" style="105" bestFit="1" customWidth="1"/>
    <col min="10788" max="11008" width="9.140625" style="105"/>
    <col min="11009" max="11010" width="13.140625" style="105" customWidth="1"/>
    <col min="11011" max="11011" width="8.7109375" style="105" customWidth="1"/>
    <col min="11012" max="11012" width="7.85546875" style="105" customWidth="1"/>
    <col min="11013" max="11013" width="13.7109375" style="105" customWidth="1"/>
    <col min="11014" max="11016" width="6.7109375" style="105" customWidth="1"/>
    <col min="11017" max="11017" width="8.140625" style="105" customWidth="1"/>
    <col min="11018" max="11018" width="12.140625" style="105" customWidth="1"/>
    <col min="11019" max="11019" width="10.42578125" style="105" customWidth="1"/>
    <col min="11020" max="11020" width="10.5703125" style="105" customWidth="1"/>
    <col min="11021" max="11022" width="13" style="105" customWidth="1"/>
    <col min="11023" max="11023" width="10.140625" style="105" customWidth="1"/>
    <col min="11024" max="11025" width="16.5703125" style="105" customWidth="1"/>
    <col min="11026" max="11026" width="8.85546875" style="105" customWidth="1"/>
    <col min="11027" max="11027" width="9.28515625" style="105" customWidth="1"/>
    <col min="11028" max="11028" width="4.42578125" style="105" customWidth="1"/>
    <col min="11029" max="11029" width="6.42578125" style="105" customWidth="1"/>
    <col min="11030" max="11030" width="2.7109375" style="105" customWidth="1"/>
    <col min="11031" max="11031" width="3.28515625" style="105" customWidth="1"/>
    <col min="11032" max="11032" width="5.42578125" style="105" customWidth="1"/>
    <col min="11033" max="11033" width="2.140625" style="105" customWidth="1"/>
    <col min="11034" max="11034" width="5.140625" style="105" customWidth="1"/>
    <col min="11035" max="11035" width="1.28515625" style="105" customWidth="1"/>
    <col min="11036" max="11036" width="7.28515625" style="105" customWidth="1"/>
    <col min="11037" max="11037" width="3" style="105" customWidth="1"/>
    <col min="11038" max="11038" width="3.42578125" style="105" customWidth="1"/>
    <col min="11039" max="11039" width="11.7109375" style="105" bestFit="1" customWidth="1"/>
    <col min="11040" max="11043" width="14.28515625" style="105" bestFit="1" customWidth="1"/>
    <col min="11044" max="11264" width="9.140625" style="105"/>
    <col min="11265" max="11266" width="13.140625" style="105" customWidth="1"/>
    <col min="11267" max="11267" width="8.7109375" style="105" customWidth="1"/>
    <col min="11268" max="11268" width="7.85546875" style="105" customWidth="1"/>
    <col min="11269" max="11269" width="13.7109375" style="105" customWidth="1"/>
    <col min="11270" max="11272" width="6.7109375" style="105" customWidth="1"/>
    <col min="11273" max="11273" width="8.140625" style="105" customWidth="1"/>
    <col min="11274" max="11274" width="12.140625" style="105" customWidth="1"/>
    <col min="11275" max="11275" width="10.42578125" style="105" customWidth="1"/>
    <col min="11276" max="11276" width="10.5703125" style="105" customWidth="1"/>
    <col min="11277" max="11278" width="13" style="105" customWidth="1"/>
    <col min="11279" max="11279" width="10.140625" style="105" customWidth="1"/>
    <col min="11280" max="11281" width="16.5703125" style="105" customWidth="1"/>
    <col min="11282" max="11282" width="8.85546875" style="105" customWidth="1"/>
    <col min="11283" max="11283" width="9.28515625" style="105" customWidth="1"/>
    <col min="11284" max="11284" width="4.42578125" style="105" customWidth="1"/>
    <col min="11285" max="11285" width="6.42578125" style="105" customWidth="1"/>
    <col min="11286" max="11286" width="2.7109375" style="105" customWidth="1"/>
    <col min="11287" max="11287" width="3.28515625" style="105" customWidth="1"/>
    <col min="11288" max="11288" width="5.42578125" style="105" customWidth="1"/>
    <col min="11289" max="11289" width="2.140625" style="105" customWidth="1"/>
    <col min="11290" max="11290" width="5.140625" style="105" customWidth="1"/>
    <col min="11291" max="11291" width="1.28515625" style="105" customWidth="1"/>
    <col min="11292" max="11292" width="7.28515625" style="105" customWidth="1"/>
    <col min="11293" max="11293" width="3" style="105" customWidth="1"/>
    <col min="11294" max="11294" width="3.42578125" style="105" customWidth="1"/>
    <col min="11295" max="11295" width="11.7109375" style="105" bestFit="1" customWidth="1"/>
    <col min="11296" max="11299" width="14.28515625" style="105" bestFit="1" customWidth="1"/>
    <col min="11300" max="11520" width="9.140625" style="105"/>
    <col min="11521" max="11522" width="13.140625" style="105" customWidth="1"/>
    <col min="11523" max="11523" width="8.7109375" style="105" customWidth="1"/>
    <col min="11524" max="11524" width="7.85546875" style="105" customWidth="1"/>
    <col min="11525" max="11525" width="13.7109375" style="105" customWidth="1"/>
    <col min="11526" max="11528" width="6.7109375" style="105" customWidth="1"/>
    <col min="11529" max="11529" width="8.140625" style="105" customWidth="1"/>
    <col min="11530" max="11530" width="12.140625" style="105" customWidth="1"/>
    <col min="11531" max="11531" width="10.42578125" style="105" customWidth="1"/>
    <col min="11532" max="11532" width="10.5703125" style="105" customWidth="1"/>
    <col min="11533" max="11534" width="13" style="105" customWidth="1"/>
    <col min="11535" max="11535" width="10.140625" style="105" customWidth="1"/>
    <col min="11536" max="11537" width="16.5703125" style="105" customWidth="1"/>
    <col min="11538" max="11538" width="8.85546875" style="105" customWidth="1"/>
    <col min="11539" max="11539" width="9.28515625" style="105" customWidth="1"/>
    <col min="11540" max="11540" width="4.42578125" style="105" customWidth="1"/>
    <col min="11541" max="11541" width="6.42578125" style="105" customWidth="1"/>
    <col min="11542" max="11542" width="2.7109375" style="105" customWidth="1"/>
    <col min="11543" max="11543" width="3.28515625" style="105" customWidth="1"/>
    <col min="11544" max="11544" width="5.42578125" style="105" customWidth="1"/>
    <col min="11545" max="11545" width="2.140625" style="105" customWidth="1"/>
    <col min="11546" max="11546" width="5.140625" style="105" customWidth="1"/>
    <col min="11547" max="11547" width="1.28515625" style="105" customWidth="1"/>
    <col min="11548" max="11548" width="7.28515625" style="105" customWidth="1"/>
    <col min="11549" max="11549" width="3" style="105" customWidth="1"/>
    <col min="11550" max="11550" width="3.42578125" style="105" customWidth="1"/>
    <col min="11551" max="11551" width="11.7109375" style="105" bestFit="1" customWidth="1"/>
    <col min="11552" max="11555" width="14.28515625" style="105" bestFit="1" customWidth="1"/>
    <col min="11556" max="11776" width="9.140625" style="105"/>
    <col min="11777" max="11778" width="13.140625" style="105" customWidth="1"/>
    <col min="11779" max="11779" width="8.7109375" style="105" customWidth="1"/>
    <col min="11780" max="11780" width="7.85546875" style="105" customWidth="1"/>
    <col min="11781" max="11781" width="13.7109375" style="105" customWidth="1"/>
    <col min="11782" max="11784" width="6.7109375" style="105" customWidth="1"/>
    <col min="11785" max="11785" width="8.140625" style="105" customWidth="1"/>
    <col min="11786" max="11786" width="12.140625" style="105" customWidth="1"/>
    <col min="11787" max="11787" width="10.42578125" style="105" customWidth="1"/>
    <col min="11788" max="11788" width="10.5703125" style="105" customWidth="1"/>
    <col min="11789" max="11790" width="13" style="105" customWidth="1"/>
    <col min="11791" max="11791" width="10.140625" style="105" customWidth="1"/>
    <col min="11792" max="11793" width="16.5703125" style="105" customWidth="1"/>
    <col min="11794" max="11794" width="8.85546875" style="105" customWidth="1"/>
    <col min="11795" max="11795" width="9.28515625" style="105" customWidth="1"/>
    <col min="11796" max="11796" width="4.42578125" style="105" customWidth="1"/>
    <col min="11797" max="11797" width="6.42578125" style="105" customWidth="1"/>
    <col min="11798" max="11798" width="2.7109375" style="105" customWidth="1"/>
    <col min="11799" max="11799" width="3.28515625" style="105" customWidth="1"/>
    <col min="11800" max="11800" width="5.42578125" style="105" customWidth="1"/>
    <col min="11801" max="11801" width="2.140625" style="105" customWidth="1"/>
    <col min="11802" max="11802" width="5.140625" style="105" customWidth="1"/>
    <col min="11803" max="11803" width="1.28515625" style="105" customWidth="1"/>
    <col min="11804" max="11804" width="7.28515625" style="105" customWidth="1"/>
    <col min="11805" max="11805" width="3" style="105" customWidth="1"/>
    <col min="11806" max="11806" width="3.42578125" style="105" customWidth="1"/>
    <col min="11807" max="11807" width="11.7109375" style="105" bestFit="1" customWidth="1"/>
    <col min="11808" max="11811" width="14.28515625" style="105" bestFit="1" customWidth="1"/>
    <col min="11812" max="12032" width="9.140625" style="105"/>
    <col min="12033" max="12034" width="13.140625" style="105" customWidth="1"/>
    <col min="12035" max="12035" width="8.7109375" style="105" customWidth="1"/>
    <col min="12036" max="12036" width="7.85546875" style="105" customWidth="1"/>
    <col min="12037" max="12037" width="13.7109375" style="105" customWidth="1"/>
    <col min="12038" max="12040" width="6.7109375" style="105" customWidth="1"/>
    <col min="12041" max="12041" width="8.140625" style="105" customWidth="1"/>
    <col min="12042" max="12042" width="12.140625" style="105" customWidth="1"/>
    <col min="12043" max="12043" width="10.42578125" style="105" customWidth="1"/>
    <col min="12044" max="12044" width="10.5703125" style="105" customWidth="1"/>
    <col min="12045" max="12046" width="13" style="105" customWidth="1"/>
    <col min="12047" max="12047" width="10.140625" style="105" customWidth="1"/>
    <col min="12048" max="12049" width="16.5703125" style="105" customWidth="1"/>
    <col min="12050" max="12050" width="8.85546875" style="105" customWidth="1"/>
    <col min="12051" max="12051" width="9.28515625" style="105" customWidth="1"/>
    <col min="12052" max="12052" width="4.42578125" style="105" customWidth="1"/>
    <col min="12053" max="12053" width="6.42578125" style="105" customWidth="1"/>
    <col min="12054" max="12054" width="2.7109375" style="105" customWidth="1"/>
    <col min="12055" max="12055" width="3.28515625" style="105" customWidth="1"/>
    <col min="12056" max="12056" width="5.42578125" style="105" customWidth="1"/>
    <col min="12057" max="12057" width="2.140625" style="105" customWidth="1"/>
    <col min="12058" max="12058" width="5.140625" style="105" customWidth="1"/>
    <col min="12059" max="12059" width="1.28515625" style="105" customWidth="1"/>
    <col min="12060" max="12060" width="7.28515625" style="105" customWidth="1"/>
    <col min="12061" max="12061" width="3" style="105" customWidth="1"/>
    <col min="12062" max="12062" width="3.42578125" style="105" customWidth="1"/>
    <col min="12063" max="12063" width="11.7109375" style="105" bestFit="1" customWidth="1"/>
    <col min="12064" max="12067" width="14.28515625" style="105" bestFit="1" customWidth="1"/>
    <col min="12068" max="12288" width="9.140625" style="105"/>
    <col min="12289" max="12290" width="13.140625" style="105" customWidth="1"/>
    <col min="12291" max="12291" width="8.7109375" style="105" customWidth="1"/>
    <col min="12292" max="12292" width="7.85546875" style="105" customWidth="1"/>
    <col min="12293" max="12293" width="13.7109375" style="105" customWidth="1"/>
    <col min="12294" max="12296" width="6.7109375" style="105" customWidth="1"/>
    <col min="12297" max="12297" width="8.140625" style="105" customWidth="1"/>
    <col min="12298" max="12298" width="12.140625" style="105" customWidth="1"/>
    <col min="12299" max="12299" width="10.42578125" style="105" customWidth="1"/>
    <col min="12300" max="12300" width="10.5703125" style="105" customWidth="1"/>
    <col min="12301" max="12302" width="13" style="105" customWidth="1"/>
    <col min="12303" max="12303" width="10.140625" style="105" customWidth="1"/>
    <col min="12304" max="12305" width="16.5703125" style="105" customWidth="1"/>
    <col min="12306" max="12306" width="8.85546875" style="105" customWidth="1"/>
    <col min="12307" max="12307" width="9.28515625" style="105" customWidth="1"/>
    <col min="12308" max="12308" width="4.42578125" style="105" customWidth="1"/>
    <col min="12309" max="12309" width="6.42578125" style="105" customWidth="1"/>
    <col min="12310" max="12310" width="2.7109375" style="105" customWidth="1"/>
    <col min="12311" max="12311" width="3.28515625" style="105" customWidth="1"/>
    <col min="12312" max="12312" width="5.42578125" style="105" customWidth="1"/>
    <col min="12313" max="12313" width="2.140625" style="105" customWidth="1"/>
    <col min="12314" max="12314" width="5.140625" style="105" customWidth="1"/>
    <col min="12315" max="12315" width="1.28515625" style="105" customWidth="1"/>
    <col min="12316" max="12316" width="7.28515625" style="105" customWidth="1"/>
    <col min="12317" max="12317" width="3" style="105" customWidth="1"/>
    <col min="12318" max="12318" width="3.42578125" style="105" customWidth="1"/>
    <col min="12319" max="12319" width="11.7109375" style="105" bestFit="1" customWidth="1"/>
    <col min="12320" max="12323" width="14.28515625" style="105" bestFit="1" customWidth="1"/>
    <col min="12324" max="12544" width="9.140625" style="105"/>
    <col min="12545" max="12546" width="13.140625" style="105" customWidth="1"/>
    <col min="12547" max="12547" width="8.7109375" style="105" customWidth="1"/>
    <col min="12548" max="12548" width="7.85546875" style="105" customWidth="1"/>
    <col min="12549" max="12549" width="13.7109375" style="105" customWidth="1"/>
    <col min="12550" max="12552" width="6.7109375" style="105" customWidth="1"/>
    <col min="12553" max="12553" width="8.140625" style="105" customWidth="1"/>
    <col min="12554" max="12554" width="12.140625" style="105" customWidth="1"/>
    <col min="12555" max="12555" width="10.42578125" style="105" customWidth="1"/>
    <col min="12556" max="12556" width="10.5703125" style="105" customWidth="1"/>
    <col min="12557" max="12558" width="13" style="105" customWidth="1"/>
    <col min="12559" max="12559" width="10.140625" style="105" customWidth="1"/>
    <col min="12560" max="12561" width="16.5703125" style="105" customWidth="1"/>
    <col min="12562" max="12562" width="8.85546875" style="105" customWidth="1"/>
    <col min="12563" max="12563" width="9.28515625" style="105" customWidth="1"/>
    <col min="12564" max="12564" width="4.42578125" style="105" customWidth="1"/>
    <col min="12565" max="12565" width="6.42578125" style="105" customWidth="1"/>
    <col min="12566" max="12566" width="2.7109375" style="105" customWidth="1"/>
    <col min="12567" max="12567" width="3.28515625" style="105" customWidth="1"/>
    <col min="12568" max="12568" width="5.42578125" style="105" customWidth="1"/>
    <col min="12569" max="12569" width="2.140625" style="105" customWidth="1"/>
    <col min="12570" max="12570" width="5.140625" style="105" customWidth="1"/>
    <col min="12571" max="12571" width="1.28515625" style="105" customWidth="1"/>
    <col min="12572" max="12572" width="7.28515625" style="105" customWidth="1"/>
    <col min="12573" max="12573" width="3" style="105" customWidth="1"/>
    <col min="12574" max="12574" width="3.42578125" style="105" customWidth="1"/>
    <col min="12575" max="12575" width="11.7109375" style="105" bestFit="1" customWidth="1"/>
    <col min="12576" max="12579" width="14.28515625" style="105" bestFit="1" customWidth="1"/>
    <col min="12580" max="12800" width="9.140625" style="105"/>
    <col min="12801" max="12802" width="13.140625" style="105" customWidth="1"/>
    <col min="12803" max="12803" width="8.7109375" style="105" customWidth="1"/>
    <col min="12804" max="12804" width="7.85546875" style="105" customWidth="1"/>
    <col min="12805" max="12805" width="13.7109375" style="105" customWidth="1"/>
    <col min="12806" max="12808" width="6.7109375" style="105" customWidth="1"/>
    <col min="12809" max="12809" width="8.140625" style="105" customWidth="1"/>
    <col min="12810" max="12810" width="12.140625" style="105" customWidth="1"/>
    <col min="12811" max="12811" width="10.42578125" style="105" customWidth="1"/>
    <col min="12812" max="12812" width="10.5703125" style="105" customWidth="1"/>
    <col min="12813" max="12814" width="13" style="105" customWidth="1"/>
    <col min="12815" max="12815" width="10.140625" style="105" customWidth="1"/>
    <col min="12816" max="12817" width="16.5703125" style="105" customWidth="1"/>
    <col min="12818" max="12818" width="8.85546875" style="105" customWidth="1"/>
    <col min="12819" max="12819" width="9.28515625" style="105" customWidth="1"/>
    <col min="12820" max="12820" width="4.42578125" style="105" customWidth="1"/>
    <col min="12821" max="12821" width="6.42578125" style="105" customWidth="1"/>
    <col min="12822" max="12822" width="2.7109375" style="105" customWidth="1"/>
    <col min="12823" max="12823" width="3.28515625" style="105" customWidth="1"/>
    <col min="12824" max="12824" width="5.42578125" style="105" customWidth="1"/>
    <col min="12825" max="12825" width="2.140625" style="105" customWidth="1"/>
    <col min="12826" max="12826" width="5.140625" style="105" customWidth="1"/>
    <col min="12827" max="12827" width="1.28515625" style="105" customWidth="1"/>
    <col min="12828" max="12828" width="7.28515625" style="105" customWidth="1"/>
    <col min="12829" max="12829" width="3" style="105" customWidth="1"/>
    <col min="12830" max="12830" width="3.42578125" style="105" customWidth="1"/>
    <col min="12831" max="12831" width="11.7109375" style="105" bestFit="1" customWidth="1"/>
    <col min="12832" max="12835" width="14.28515625" style="105" bestFit="1" customWidth="1"/>
    <col min="12836" max="13056" width="9.140625" style="105"/>
    <col min="13057" max="13058" width="13.140625" style="105" customWidth="1"/>
    <col min="13059" max="13059" width="8.7109375" style="105" customWidth="1"/>
    <col min="13060" max="13060" width="7.85546875" style="105" customWidth="1"/>
    <col min="13061" max="13061" width="13.7109375" style="105" customWidth="1"/>
    <col min="13062" max="13064" width="6.7109375" style="105" customWidth="1"/>
    <col min="13065" max="13065" width="8.140625" style="105" customWidth="1"/>
    <col min="13066" max="13066" width="12.140625" style="105" customWidth="1"/>
    <col min="13067" max="13067" width="10.42578125" style="105" customWidth="1"/>
    <col min="13068" max="13068" width="10.5703125" style="105" customWidth="1"/>
    <col min="13069" max="13070" width="13" style="105" customWidth="1"/>
    <col min="13071" max="13071" width="10.140625" style="105" customWidth="1"/>
    <col min="13072" max="13073" width="16.5703125" style="105" customWidth="1"/>
    <col min="13074" max="13074" width="8.85546875" style="105" customWidth="1"/>
    <col min="13075" max="13075" width="9.28515625" style="105" customWidth="1"/>
    <col min="13076" max="13076" width="4.42578125" style="105" customWidth="1"/>
    <col min="13077" max="13077" width="6.42578125" style="105" customWidth="1"/>
    <col min="13078" max="13078" width="2.7109375" style="105" customWidth="1"/>
    <col min="13079" max="13079" width="3.28515625" style="105" customWidth="1"/>
    <col min="13080" max="13080" width="5.42578125" style="105" customWidth="1"/>
    <col min="13081" max="13081" width="2.140625" style="105" customWidth="1"/>
    <col min="13082" max="13082" width="5.140625" style="105" customWidth="1"/>
    <col min="13083" max="13083" width="1.28515625" style="105" customWidth="1"/>
    <col min="13084" max="13084" width="7.28515625" style="105" customWidth="1"/>
    <col min="13085" max="13085" width="3" style="105" customWidth="1"/>
    <col min="13086" max="13086" width="3.42578125" style="105" customWidth="1"/>
    <col min="13087" max="13087" width="11.7109375" style="105" bestFit="1" customWidth="1"/>
    <col min="13088" max="13091" width="14.28515625" style="105" bestFit="1" customWidth="1"/>
    <col min="13092" max="13312" width="9.140625" style="105"/>
    <col min="13313" max="13314" width="13.140625" style="105" customWidth="1"/>
    <col min="13315" max="13315" width="8.7109375" style="105" customWidth="1"/>
    <col min="13316" max="13316" width="7.85546875" style="105" customWidth="1"/>
    <col min="13317" max="13317" width="13.7109375" style="105" customWidth="1"/>
    <col min="13318" max="13320" width="6.7109375" style="105" customWidth="1"/>
    <col min="13321" max="13321" width="8.140625" style="105" customWidth="1"/>
    <col min="13322" max="13322" width="12.140625" style="105" customWidth="1"/>
    <col min="13323" max="13323" width="10.42578125" style="105" customWidth="1"/>
    <col min="13324" max="13324" width="10.5703125" style="105" customWidth="1"/>
    <col min="13325" max="13326" width="13" style="105" customWidth="1"/>
    <col min="13327" max="13327" width="10.140625" style="105" customWidth="1"/>
    <col min="13328" max="13329" width="16.5703125" style="105" customWidth="1"/>
    <col min="13330" max="13330" width="8.85546875" style="105" customWidth="1"/>
    <col min="13331" max="13331" width="9.28515625" style="105" customWidth="1"/>
    <col min="13332" max="13332" width="4.42578125" style="105" customWidth="1"/>
    <col min="13333" max="13333" width="6.42578125" style="105" customWidth="1"/>
    <col min="13334" max="13334" width="2.7109375" style="105" customWidth="1"/>
    <col min="13335" max="13335" width="3.28515625" style="105" customWidth="1"/>
    <col min="13336" max="13336" width="5.42578125" style="105" customWidth="1"/>
    <col min="13337" max="13337" width="2.140625" style="105" customWidth="1"/>
    <col min="13338" max="13338" width="5.140625" style="105" customWidth="1"/>
    <col min="13339" max="13339" width="1.28515625" style="105" customWidth="1"/>
    <col min="13340" max="13340" width="7.28515625" style="105" customWidth="1"/>
    <col min="13341" max="13341" width="3" style="105" customWidth="1"/>
    <col min="13342" max="13342" width="3.42578125" style="105" customWidth="1"/>
    <col min="13343" max="13343" width="11.7109375" style="105" bestFit="1" customWidth="1"/>
    <col min="13344" max="13347" width="14.28515625" style="105" bestFit="1" customWidth="1"/>
    <col min="13348" max="13568" width="9.140625" style="105"/>
    <col min="13569" max="13570" width="13.140625" style="105" customWidth="1"/>
    <col min="13571" max="13571" width="8.7109375" style="105" customWidth="1"/>
    <col min="13572" max="13572" width="7.85546875" style="105" customWidth="1"/>
    <col min="13573" max="13573" width="13.7109375" style="105" customWidth="1"/>
    <col min="13574" max="13576" width="6.7109375" style="105" customWidth="1"/>
    <col min="13577" max="13577" width="8.140625" style="105" customWidth="1"/>
    <col min="13578" max="13578" width="12.140625" style="105" customWidth="1"/>
    <col min="13579" max="13579" width="10.42578125" style="105" customWidth="1"/>
    <col min="13580" max="13580" width="10.5703125" style="105" customWidth="1"/>
    <col min="13581" max="13582" width="13" style="105" customWidth="1"/>
    <col min="13583" max="13583" width="10.140625" style="105" customWidth="1"/>
    <col min="13584" max="13585" width="16.5703125" style="105" customWidth="1"/>
    <col min="13586" max="13586" width="8.85546875" style="105" customWidth="1"/>
    <col min="13587" max="13587" width="9.28515625" style="105" customWidth="1"/>
    <col min="13588" max="13588" width="4.42578125" style="105" customWidth="1"/>
    <col min="13589" max="13589" width="6.42578125" style="105" customWidth="1"/>
    <col min="13590" max="13590" width="2.7109375" style="105" customWidth="1"/>
    <col min="13591" max="13591" width="3.28515625" style="105" customWidth="1"/>
    <col min="13592" max="13592" width="5.42578125" style="105" customWidth="1"/>
    <col min="13593" max="13593" width="2.140625" style="105" customWidth="1"/>
    <col min="13594" max="13594" width="5.140625" style="105" customWidth="1"/>
    <col min="13595" max="13595" width="1.28515625" style="105" customWidth="1"/>
    <col min="13596" max="13596" width="7.28515625" style="105" customWidth="1"/>
    <col min="13597" max="13597" width="3" style="105" customWidth="1"/>
    <col min="13598" max="13598" width="3.42578125" style="105" customWidth="1"/>
    <col min="13599" max="13599" width="11.7109375" style="105" bestFit="1" customWidth="1"/>
    <col min="13600" max="13603" width="14.28515625" style="105" bestFit="1" customWidth="1"/>
    <col min="13604" max="13824" width="9.140625" style="105"/>
    <col min="13825" max="13826" width="13.140625" style="105" customWidth="1"/>
    <col min="13827" max="13827" width="8.7109375" style="105" customWidth="1"/>
    <col min="13828" max="13828" width="7.85546875" style="105" customWidth="1"/>
    <col min="13829" max="13829" width="13.7109375" style="105" customWidth="1"/>
    <col min="13830" max="13832" width="6.7109375" style="105" customWidth="1"/>
    <col min="13833" max="13833" width="8.140625" style="105" customWidth="1"/>
    <col min="13834" max="13834" width="12.140625" style="105" customWidth="1"/>
    <col min="13835" max="13835" width="10.42578125" style="105" customWidth="1"/>
    <col min="13836" max="13836" width="10.5703125" style="105" customWidth="1"/>
    <col min="13837" max="13838" width="13" style="105" customWidth="1"/>
    <col min="13839" max="13839" width="10.140625" style="105" customWidth="1"/>
    <col min="13840" max="13841" width="16.5703125" style="105" customWidth="1"/>
    <col min="13842" max="13842" width="8.85546875" style="105" customWidth="1"/>
    <col min="13843" max="13843" width="9.28515625" style="105" customWidth="1"/>
    <col min="13844" max="13844" width="4.42578125" style="105" customWidth="1"/>
    <col min="13845" max="13845" width="6.42578125" style="105" customWidth="1"/>
    <col min="13846" max="13846" width="2.7109375" style="105" customWidth="1"/>
    <col min="13847" max="13847" width="3.28515625" style="105" customWidth="1"/>
    <col min="13848" max="13848" width="5.42578125" style="105" customWidth="1"/>
    <col min="13849" max="13849" width="2.140625" style="105" customWidth="1"/>
    <col min="13850" max="13850" width="5.140625" style="105" customWidth="1"/>
    <col min="13851" max="13851" width="1.28515625" style="105" customWidth="1"/>
    <col min="13852" max="13852" width="7.28515625" style="105" customWidth="1"/>
    <col min="13853" max="13853" width="3" style="105" customWidth="1"/>
    <col min="13854" max="13854" width="3.42578125" style="105" customWidth="1"/>
    <col min="13855" max="13855" width="11.7109375" style="105" bestFit="1" customWidth="1"/>
    <col min="13856" max="13859" width="14.28515625" style="105" bestFit="1" customWidth="1"/>
    <col min="13860" max="14080" width="9.140625" style="105"/>
    <col min="14081" max="14082" width="13.140625" style="105" customWidth="1"/>
    <col min="14083" max="14083" width="8.7109375" style="105" customWidth="1"/>
    <col min="14084" max="14084" width="7.85546875" style="105" customWidth="1"/>
    <col min="14085" max="14085" width="13.7109375" style="105" customWidth="1"/>
    <col min="14086" max="14088" width="6.7109375" style="105" customWidth="1"/>
    <col min="14089" max="14089" width="8.140625" style="105" customWidth="1"/>
    <col min="14090" max="14090" width="12.140625" style="105" customWidth="1"/>
    <col min="14091" max="14091" width="10.42578125" style="105" customWidth="1"/>
    <col min="14092" max="14092" width="10.5703125" style="105" customWidth="1"/>
    <col min="14093" max="14094" width="13" style="105" customWidth="1"/>
    <col min="14095" max="14095" width="10.140625" style="105" customWidth="1"/>
    <col min="14096" max="14097" width="16.5703125" style="105" customWidth="1"/>
    <col min="14098" max="14098" width="8.85546875" style="105" customWidth="1"/>
    <col min="14099" max="14099" width="9.28515625" style="105" customWidth="1"/>
    <col min="14100" max="14100" width="4.42578125" style="105" customWidth="1"/>
    <col min="14101" max="14101" width="6.42578125" style="105" customWidth="1"/>
    <col min="14102" max="14102" width="2.7109375" style="105" customWidth="1"/>
    <col min="14103" max="14103" width="3.28515625" style="105" customWidth="1"/>
    <col min="14104" max="14104" width="5.42578125" style="105" customWidth="1"/>
    <col min="14105" max="14105" width="2.140625" style="105" customWidth="1"/>
    <col min="14106" max="14106" width="5.140625" style="105" customWidth="1"/>
    <col min="14107" max="14107" width="1.28515625" style="105" customWidth="1"/>
    <col min="14108" max="14108" width="7.28515625" style="105" customWidth="1"/>
    <col min="14109" max="14109" width="3" style="105" customWidth="1"/>
    <col min="14110" max="14110" width="3.42578125" style="105" customWidth="1"/>
    <col min="14111" max="14111" width="11.7109375" style="105" bestFit="1" customWidth="1"/>
    <col min="14112" max="14115" width="14.28515625" style="105" bestFit="1" customWidth="1"/>
    <col min="14116" max="14336" width="9.140625" style="105"/>
    <col min="14337" max="14338" width="13.140625" style="105" customWidth="1"/>
    <col min="14339" max="14339" width="8.7109375" style="105" customWidth="1"/>
    <col min="14340" max="14340" width="7.85546875" style="105" customWidth="1"/>
    <col min="14341" max="14341" width="13.7109375" style="105" customWidth="1"/>
    <col min="14342" max="14344" width="6.7109375" style="105" customWidth="1"/>
    <col min="14345" max="14345" width="8.140625" style="105" customWidth="1"/>
    <col min="14346" max="14346" width="12.140625" style="105" customWidth="1"/>
    <col min="14347" max="14347" width="10.42578125" style="105" customWidth="1"/>
    <col min="14348" max="14348" width="10.5703125" style="105" customWidth="1"/>
    <col min="14349" max="14350" width="13" style="105" customWidth="1"/>
    <col min="14351" max="14351" width="10.140625" style="105" customWidth="1"/>
    <col min="14352" max="14353" width="16.5703125" style="105" customWidth="1"/>
    <col min="14354" max="14354" width="8.85546875" style="105" customWidth="1"/>
    <col min="14355" max="14355" width="9.28515625" style="105" customWidth="1"/>
    <col min="14356" max="14356" width="4.42578125" style="105" customWidth="1"/>
    <col min="14357" max="14357" width="6.42578125" style="105" customWidth="1"/>
    <col min="14358" max="14358" width="2.7109375" style="105" customWidth="1"/>
    <col min="14359" max="14359" width="3.28515625" style="105" customWidth="1"/>
    <col min="14360" max="14360" width="5.42578125" style="105" customWidth="1"/>
    <col min="14361" max="14361" width="2.140625" style="105" customWidth="1"/>
    <col min="14362" max="14362" width="5.140625" style="105" customWidth="1"/>
    <col min="14363" max="14363" width="1.28515625" style="105" customWidth="1"/>
    <col min="14364" max="14364" width="7.28515625" style="105" customWidth="1"/>
    <col min="14365" max="14365" width="3" style="105" customWidth="1"/>
    <col min="14366" max="14366" width="3.42578125" style="105" customWidth="1"/>
    <col min="14367" max="14367" width="11.7109375" style="105" bestFit="1" customWidth="1"/>
    <col min="14368" max="14371" width="14.28515625" style="105" bestFit="1" customWidth="1"/>
    <col min="14372" max="14592" width="9.140625" style="105"/>
    <col min="14593" max="14594" width="13.140625" style="105" customWidth="1"/>
    <col min="14595" max="14595" width="8.7109375" style="105" customWidth="1"/>
    <col min="14596" max="14596" width="7.85546875" style="105" customWidth="1"/>
    <col min="14597" max="14597" width="13.7109375" style="105" customWidth="1"/>
    <col min="14598" max="14600" width="6.7109375" style="105" customWidth="1"/>
    <col min="14601" max="14601" width="8.140625" style="105" customWidth="1"/>
    <col min="14602" max="14602" width="12.140625" style="105" customWidth="1"/>
    <col min="14603" max="14603" width="10.42578125" style="105" customWidth="1"/>
    <col min="14604" max="14604" width="10.5703125" style="105" customWidth="1"/>
    <col min="14605" max="14606" width="13" style="105" customWidth="1"/>
    <col min="14607" max="14607" width="10.140625" style="105" customWidth="1"/>
    <col min="14608" max="14609" width="16.5703125" style="105" customWidth="1"/>
    <col min="14610" max="14610" width="8.85546875" style="105" customWidth="1"/>
    <col min="14611" max="14611" width="9.28515625" style="105" customWidth="1"/>
    <col min="14612" max="14612" width="4.42578125" style="105" customWidth="1"/>
    <col min="14613" max="14613" width="6.42578125" style="105" customWidth="1"/>
    <col min="14614" max="14614" width="2.7109375" style="105" customWidth="1"/>
    <col min="14615" max="14615" width="3.28515625" style="105" customWidth="1"/>
    <col min="14616" max="14616" width="5.42578125" style="105" customWidth="1"/>
    <col min="14617" max="14617" width="2.140625" style="105" customWidth="1"/>
    <col min="14618" max="14618" width="5.140625" style="105" customWidth="1"/>
    <col min="14619" max="14619" width="1.28515625" style="105" customWidth="1"/>
    <col min="14620" max="14620" width="7.28515625" style="105" customWidth="1"/>
    <col min="14621" max="14621" width="3" style="105" customWidth="1"/>
    <col min="14622" max="14622" width="3.42578125" style="105" customWidth="1"/>
    <col min="14623" max="14623" width="11.7109375" style="105" bestFit="1" customWidth="1"/>
    <col min="14624" max="14627" width="14.28515625" style="105" bestFit="1" customWidth="1"/>
    <col min="14628" max="14848" width="9.140625" style="105"/>
    <col min="14849" max="14850" width="13.140625" style="105" customWidth="1"/>
    <col min="14851" max="14851" width="8.7109375" style="105" customWidth="1"/>
    <col min="14852" max="14852" width="7.85546875" style="105" customWidth="1"/>
    <col min="14853" max="14853" width="13.7109375" style="105" customWidth="1"/>
    <col min="14854" max="14856" width="6.7109375" style="105" customWidth="1"/>
    <col min="14857" max="14857" width="8.140625" style="105" customWidth="1"/>
    <col min="14858" max="14858" width="12.140625" style="105" customWidth="1"/>
    <col min="14859" max="14859" width="10.42578125" style="105" customWidth="1"/>
    <col min="14860" max="14860" width="10.5703125" style="105" customWidth="1"/>
    <col min="14861" max="14862" width="13" style="105" customWidth="1"/>
    <col min="14863" max="14863" width="10.140625" style="105" customWidth="1"/>
    <col min="14864" max="14865" width="16.5703125" style="105" customWidth="1"/>
    <col min="14866" max="14866" width="8.85546875" style="105" customWidth="1"/>
    <col min="14867" max="14867" width="9.28515625" style="105" customWidth="1"/>
    <col min="14868" max="14868" width="4.42578125" style="105" customWidth="1"/>
    <col min="14869" max="14869" width="6.42578125" style="105" customWidth="1"/>
    <col min="14870" max="14870" width="2.7109375" style="105" customWidth="1"/>
    <col min="14871" max="14871" width="3.28515625" style="105" customWidth="1"/>
    <col min="14872" max="14872" width="5.42578125" style="105" customWidth="1"/>
    <col min="14873" max="14873" width="2.140625" style="105" customWidth="1"/>
    <col min="14874" max="14874" width="5.140625" style="105" customWidth="1"/>
    <col min="14875" max="14875" width="1.28515625" style="105" customWidth="1"/>
    <col min="14876" max="14876" width="7.28515625" style="105" customWidth="1"/>
    <col min="14877" max="14877" width="3" style="105" customWidth="1"/>
    <col min="14878" max="14878" width="3.42578125" style="105" customWidth="1"/>
    <col min="14879" max="14879" width="11.7109375" style="105" bestFit="1" customWidth="1"/>
    <col min="14880" max="14883" width="14.28515625" style="105" bestFit="1" customWidth="1"/>
    <col min="14884" max="15104" width="9.140625" style="105"/>
    <col min="15105" max="15106" width="13.140625" style="105" customWidth="1"/>
    <col min="15107" max="15107" width="8.7109375" style="105" customWidth="1"/>
    <col min="15108" max="15108" width="7.85546875" style="105" customWidth="1"/>
    <col min="15109" max="15109" width="13.7109375" style="105" customWidth="1"/>
    <col min="15110" max="15112" width="6.7109375" style="105" customWidth="1"/>
    <col min="15113" max="15113" width="8.140625" style="105" customWidth="1"/>
    <col min="15114" max="15114" width="12.140625" style="105" customWidth="1"/>
    <col min="15115" max="15115" width="10.42578125" style="105" customWidth="1"/>
    <col min="15116" max="15116" width="10.5703125" style="105" customWidth="1"/>
    <col min="15117" max="15118" width="13" style="105" customWidth="1"/>
    <col min="15119" max="15119" width="10.140625" style="105" customWidth="1"/>
    <col min="15120" max="15121" width="16.5703125" style="105" customWidth="1"/>
    <col min="15122" max="15122" width="8.85546875" style="105" customWidth="1"/>
    <col min="15123" max="15123" width="9.28515625" style="105" customWidth="1"/>
    <col min="15124" max="15124" width="4.42578125" style="105" customWidth="1"/>
    <col min="15125" max="15125" width="6.42578125" style="105" customWidth="1"/>
    <col min="15126" max="15126" width="2.7109375" style="105" customWidth="1"/>
    <col min="15127" max="15127" width="3.28515625" style="105" customWidth="1"/>
    <col min="15128" max="15128" width="5.42578125" style="105" customWidth="1"/>
    <col min="15129" max="15129" width="2.140625" style="105" customWidth="1"/>
    <col min="15130" max="15130" width="5.140625" style="105" customWidth="1"/>
    <col min="15131" max="15131" width="1.28515625" style="105" customWidth="1"/>
    <col min="15132" max="15132" width="7.28515625" style="105" customWidth="1"/>
    <col min="15133" max="15133" width="3" style="105" customWidth="1"/>
    <col min="15134" max="15134" width="3.42578125" style="105" customWidth="1"/>
    <col min="15135" max="15135" width="11.7109375" style="105" bestFit="1" customWidth="1"/>
    <col min="15136" max="15139" width="14.28515625" style="105" bestFit="1" customWidth="1"/>
    <col min="15140" max="15360" width="9.140625" style="105"/>
    <col min="15361" max="15362" width="13.140625" style="105" customWidth="1"/>
    <col min="15363" max="15363" width="8.7109375" style="105" customWidth="1"/>
    <col min="15364" max="15364" width="7.85546875" style="105" customWidth="1"/>
    <col min="15365" max="15365" width="13.7109375" style="105" customWidth="1"/>
    <col min="15366" max="15368" width="6.7109375" style="105" customWidth="1"/>
    <col min="15369" max="15369" width="8.140625" style="105" customWidth="1"/>
    <col min="15370" max="15370" width="12.140625" style="105" customWidth="1"/>
    <col min="15371" max="15371" width="10.42578125" style="105" customWidth="1"/>
    <col min="15372" max="15372" width="10.5703125" style="105" customWidth="1"/>
    <col min="15373" max="15374" width="13" style="105" customWidth="1"/>
    <col min="15375" max="15375" width="10.140625" style="105" customWidth="1"/>
    <col min="15376" max="15377" width="16.5703125" style="105" customWidth="1"/>
    <col min="15378" max="15378" width="8.85546875" style="105" customWidth="1"/>
    <col min="15379" max="15379" width="9.28515625" style="105" customWidth="1"/>
    <col min="15380" max="15380" width="4.42578125" style="105" customWidth="1"/>
    <col min="15381" max="15381" width="6.42578125" style="105" customWidth="1"/>
    <col min="15382" max="15382" width="2.7109375" style="105" customWidth="1"/>
    <col min="15383" max="15383" width="3.28515625" style="105" customWidth="1"/>
    <col min="15384" max="15384" width="5.42578125" style="105" customWidth="1"/>
    <col min="15385" max="15385" width="2.140625" style="105" customWidth="1"/>
    <col min="15386" max="15386" width="5.140625" style="105" customWidth="1"/>
    <col min="15387" max="15387" width="1.28515625" style="105" customWidth="1"/>
    <col min="15388" max="15388" width="7.28515625" style="105" customWidth="1"/>
    <col min="15389" max="15389" width="3" style="105" customWidth="1"/>
    <col min="15390" max="15390" width="3.42578125" style="105" customWidth="1"/>
    <col min="15391" max="15391" width="11.7109375" style="105" bestFit="1" customWidth="1"/>
    <col min="15392" max="15395" width="14.28515625" style="105" bestFit="1" customWidth="1"/>
    <col min="15396" max="15616" width="9.140625" style="105"/>
    <col min="15617" max="15618" width="13.140625" style="105" customWidth="1"/>
    <col min="15619" max="15619" width="8.7109375" style="105" customWidth="1"/>
    <col min="15620" max="15620" width="7.85546875" style="105" customWidth="1"/>
    <col min="15621" max="15621" width="13.7109375" style="105" customWidth="1"/>
    <col min="15622" max="15624" width="6.7109375" style="105" customWidth="1"/>
    <col min="15625" max="15625" width="8.140625" style="105" customWidth="1"/>
    <col min="15626" max="15626" width="12.140625" style="105" customWidth="1"/>
    <col min="15627" max="15627" width="10.42578125" style="105" customWidth="1"/>
    <col min="15628" max="15628" width="10.5703125" style="105" customWidth="1"/>
    <col min="15629" max="15630" width="13" style="105" customWidth="1"/>
    <col min="15631" max="15631" width="10.140625" style="105" customWidth="1"/>
    <col min="15632" max="15633" width="16.5703125" style="105" customWidth="1"/>
    <col min="15634" max="15634" width="8.85546875" style="105" customWidth="1"/>
    <col min="15635" max="15635" width="9.28515625" style="105" customWidth="1"/>
    <col min="15636" max="15636" width="4.42578125" style="105" customWidth="1"/>
    <col min="15637" max="15637" width="6.42578125" style="105" customWidth="1"/>
    <col min="15638" max="15638" width="2.7109375" style="105" customWidth="1"/>
    <col min="15639" max="15639" width="3.28515625" style="105" customWidth="1"/>
    <col min="15640" max="15640" width="5.42578125" style="105" customWidth="1"/>
    <col min="15641" max="15641" width="2.140625" style="105" customWidth="1"/>
    <col min="15642" max="15642" width="5.140625" style="105" customWidth="1"/>
    <col min="15643" max="15643" width="1.28515625" style="105" customWidth="1"/>
    <col min="15644" max="15644" width="7.28515625" style="105" customWidth="1"/>
    <col min="15645" max="15645" width="3" style="105" customWidth="1"/>
    <col min="15646" max="15646" width="3.42578125" style="105" customWidth="1"/>
    <col min="15647" max="15647" width="11.7109375" style="105" bestFit="1" customWidth="1"/>
    <col min="15648" max="15651" width="14.28515625" style="105" bestFit="1" customWidth="1"/>
    <col min="15652" max="15872" width="9.140625" style="105"/>
    <col min="15873" max="15874" width="13.140625" style="105" customWidth="1"/>
    <col min="15875" max="15875" width="8.7109375" style="105" customWidth="1"/>
    <col min="15876" max="15876" width="7.85546875" style="105" customWidth="1"/>
    <col min="15877" max="15877" width="13.7109375" style="105" customWidth="1"/>
    <col min="15878" max="15880" width="6.7109375" style="105" customWidth="1"/>
    <col min="15881" max="15881" width="8.140625" style="105" customWidth="1"/>
    <col min="15882" max="15882" width="12.140625" style="105" customWidth="1"/>
    <col min="15883" max="15883" width="10.42578125" style="105" customWidth="1"/>
    <col min="15884" max="15884" width="10.5703125" style="105" customWidth="1"/>
    <col min="15885" max="15886" width="13" style="105" customWidth="1"/>
    <col min="15887" max="15887" width="10.140625" style="105" customWidth="1"/>
    <col min="15888" max="15889" width="16.5703125" style="105" customWidth="1"/>
    <col min="15890" max="15890" width="8.85546875" style="105" customWidth="1"/>
    <col min="15891" max="15891" width="9.28515625" style="105" customWidth="1"/>
    <col min="15892" max="15892" width="4.42578125" style="105" customWidth="1"/>
    <col min="15893" max="15893" width="6.42578125" style="105" customWidth="1"/>
    <col min="15894" max="15894" width="2.7109375" style="105" customWidth="1"/>
    <col min="15895" max="15895" width="3.28515625" style="105" customWidth="1"/>
    <col min="15896" max="15896" width="5.42578125" style="105" customWidth="1"/>
    <col min="15897" max="15897" width="2.140625" style="105" customWidth="1"/>
    <col min="15898" max="15898" width="5.140625" style="105" customWidth="1"/>
    <col min="15899" max="15899" width="1.28515625" style="105" customWidth="1"/>
    <col min="15900" max="15900" width="7.28515625" style="105" customWidth="1"/>
    <col min="15901" max="15901" width="3" style="105" customWidth="1"/>
    <col min="15902" max="15902" width="3.42578125" style="105" customWidth="1"/>
    <col min="15903" max="15903" width="11.7109375" style="105" bestFit="1" customWidth="1"/>
    <col min="15904" max="15907" width="14.28515625" style="105" bestFit="1" customWidth="1"/>
    <col min="15908" max="16128" width="9.140625" style="105"/>
    <col min="16129" max="16130" width="13.140625" style="105" customWidth="1"/>
    <col min="16131" max="16131" width="8.7109375" style="105" customWidth="1"/>
    <col min="16132" max="16132" width="7.85546875" style="105" customWidth="1"/>
    <col min="16133" max="16133" width="13.7109375" style="105" customWidth="1"/>
    <col min="16134" max="16136" width="6.7109375" style="105" customWidth="1"/>
    <col min="16137" max="16137" width="8.140625" style="105" customWidth="1"/>
    <col min="16138" max="16138" width="12.140625" style="105" customWidth="1"/>
    <col min="16139" max="16139" width="10.42578125" style="105" customWidth="1"/>
    <col min="16140" max="16140" width="10.5703125" style="105" customWidth="1"/>
    <col min="16141" max="16142" width="13" style="105" customWidth="1"/>
    <col min="16143" max="16143" width="10.140625" style="105" customWidth="1"/>
    <col min="16144" max="16145" width="16.5703125" style="105" customWidth="1"/>
    <col min="16146" max="16146" width="8.85546875" style="105" customWidth="1"/>
    <col min="16147" max="16147" width="9.28515625" style="105" customWidth="1"/>
    <col min="16148" max="16148" width="4.42578125" style="105" customWidth="1"/>
    <col min="16149" max="16149" width="6.42578125" style="105" customWidth="1"/>
    <col min="16150" max="16150" width="2.7109375" style="105" customWidth="1"/>
    <col min="16151" max="16151" width="3.28515625" style="105" customWidth="1"/>
    <col min="16152" max="16152" width="5.42578125" style="105" customWidth="1"/>
    <col min="16153" max="16153" width="2.140625" style="105" customWidth="1"/>
    <col min="16154" max="16154" width="5.140625" style="105" customWidth="1"/>
    <col min="16155" max="16155" width="1.28515625" style="105" customWidth="1"/>
    <col min="16156" max="16156" width="7.28515625" style="105" customWidth="1"/>
    <col min="16157" max="16157" width="3" style="105" customWidth="1"/>
    <col min="16158" max="16158" width="3.42578125" style="105" customWidth="1"/>
    <col min="16159" max="16159" width="11.7109375" style="105" bestFit="1" customWidth="1"/>
    <col min="16160" max="16163" width="14.28515625" style="105" bestFit="1" customWidth="1"/>
    <col min="16164" max="16384" width="9.140625" style="105"/>
  </cols>
  <sheetData>
    <row r="1" spans="1:33" ht="22.5" customHeight="1">
      <c r="A1" s="100"/>
      <c r="B1" s="100"/>
      <c r="C1" s="100"/>
      <c r="D1" s="100"/>
      <c r="E1" s="100"/>
      <c r="F1" s="100"/>
      <c r="G1" s="101"/>
      <c r="H1" s="102" t="s">
        <v>9</v>
      </c>
      <c r="I1" s="100"/>
      <c r="J1" s="103"/>
      <c r="K1" s="103"/>
      <c r="L1" s="103"/>
      <c r="M1" s="103"/>
      <c r="N1" s="103"/>
      <c r="O1" s="100"/>
      <c r="P1" s="100"/>
      <c r="Q1" s="100"/>
      <c r="R1" s="100"/>
      <c r="S1" s="100"/>
      <c r="T1" s="100"/>
      <c r="U1" s="100"/>
      <c r="V1" s="100"/>
      <c r="W1" s="100"/>
      <c r="X1" s="100"/>
      <c r="Y1" s="100"/>
      <c r="Z1" s="104"/>
      <c r="AA1" s="104"/>
      <c r="AB1" s="104"/>
      <c r="AC1" s="104"/>
    </row>
    <row r="2" spans="1:33" ht="12.75" customHeight="1">
      <c r="A2" s="106"/>
      <c r="B2" s="106"/>
      <c r="C2" s="106"/>
      <c r="D2" s="106"/>
      <c r="E2" s="101"/>
      <c r="F2" s="106"/>
      <c r="G2" s="103"/>
      <c r="H2" s="103"/>
      <c r="I2" s="103"/>
      <c r="J2" s="100"/>
      <c r="K2" s="100"/>
      <c r="L2" s="107"/>
      <c r="M2" s="103"/>
      <c r="N2" s="103"/>
      <c r="P2" s="107"/>
      <c r="Q2" s="107"/>
      <c r="R2" s="108"/>
      <c r="AD2" s="108"/>
    </row>
    <row r="3" spans="1:33" ht="11.1" customHeight="1">
      <c r="A3" s="106"/>
      <c r="B3" s="106" t="s">
        <v>622</v>
      </c>
      <c r="C3" s="106"/>
      <c r="D3" s="106"/>
      <c r="E3" s="101"/>
      <c r="F3" s="106"/>
      <c r="G3" s="103"/>
      <c r="H3" s="103"/>
      <c r="I3" s="103"/>
      <c r="J3" s="103"/>
      <c r="K3" s="103"/>
      <c r="L3" s="103"/>
      <c r="M3" s="103"/>
      <c r="N3" s="103"/>
      <c r="O3" s="107"/>
      <c r="P3" s="107"/>
      <c r="Q3" s="107"/>
      <c r="T3" s="107"/>
      <c r="U3" s="108"/>
      <c r="AG3" s="108"/>
    </row>
    <row r="4" spans="1:33" ht="15" customHeight="1">
      <c r="A4" s="106"/>
      <c r="B4" s="109"/>
      <c r="C4" s="101"/>
      <c r="D4" s="101"/>
      <c r="E4" s="101"/>
      <c r="F4" s="106"/>
      <c r="G4" s="103"/>
      <c r="H4" s="103"/>
      <c r="I4" s="103"/>
      <c r="J4" s="103"/>
      <c r="K4" s="103"/>
      <c r="L4" s="103"/>
      <c r="M4" s="103"/>
      <c r="N4" s="103"/>
      <c r="O4" s="107"/>
      <c r="P4" s="107"/>
      <c r="Q4" s="107"/>
      <c r="R4" s="108"/>
      <c r="S4" s="103"/>
      <c r="T4" s="107"/>
      <c r="U4" s="108"/>
      <c r="AG4" s="108"/>
    </row>
    <row r="5" spans="1:33" ht="17.25" customHeight="1">
      <c r="A5" s="212" t="s">
        <v>62</v>
      </c>
      <c r="B5" s="214" t="s">
        <v>63</v>
      </c>
      <c r="C5" s="215"/>
      <c r="D5" s="211" t="s">
        <v>64</v>
      </c>
      <c r="E5" s="208" t="s">
        <v>65</v>
      </c>
      <c r="F5" s="208" t="s">
        <v>66</v>
      </c>
      <c r="G5" s="208"/>
      <c r="H5" s="208"/>
      <c r="I5" s="207" t="s">
        <v>67</v>
      </c>
      <c r="J5" s="207" t="s">
        <v>68</v>
      </c>
      <c r="K5" s="209" t="s">
        <v>85</v>
      </c>
      <c r="L5" s="209"/>
      <c r="M5" s="209" t="s">
        <v>95</v>
      </c>
      <c r="N5" s="208" t="s">
        <v>69</v>
      </c>
      <c r="O5" s="208" t="s">
        <v>621</v>
      </c>
      <c r="P5" s="203" t="s">
        <v>70</v>
      </c>
      <c r="Q5" s="205" t="s">
        <v>94</v>
      </c>
      <c r="R5" s="110"/>
      <c r="S5" s="103"/>
    </row>
    <row r="6" spans="1:33" ht="54" customHeight="1">
      <c r="A6" s="213"/>
      <c r="B6" s="216"/>
      <c r="C6" s="217"/>
      <c r="D6" s="218"/>
      <c r="E6" s="208"/>
      <c r="F6" s="125" t="s">
        <v>87</v>
      </c>
      <c r="G6" s="125" t="s">
        <v>88</v>
      </c>
      <c r="H6" s="125" t="s">
        <v>89</v>
      </c>
      <c r="I6" s="208"/>
      <c r="J6" s="207"/>
      <c r="K6" s="210"/>
      <c r="L6" s="210"/>
      <c r="M6" s="210"/>
      <c r="N6" s="211"/>
      <c r="O6" s="211"/>
      <c r="P6" s="204"/>
      <c r="Q6" s="206"/>
      <c r="R6" s="110"/>
      <c r="S6" s="103"/>
    </row>
    <row r="7" spans="1:33" ht="14.25" customHeight="1">
      <c r="A7" s="111" t="s">
        <v>90</v>
      </c>
      <c r="B7" s="201" t="s">
        <v>71</v>
      </c>
      <c r="C7" s="202"/>
      <c r="D7" s="112">
        <v>1143</v>
      </c>
      <c r="E7" s="126">
        <v>148927</v>
      </c>
      <c r="F7" s="120">
        <v>1</v>
      </c>
      <c r="G7" s="120">
        <v>3</v>
      </c>
      <c r="H7" s="120">
        <v>2</v>
      </c>
      <c r="I7" s="120">
        <v>6</v>
      </c>
      <c r="J7" s="120">
        <v>12</v>
      </c>
      <c r="K7" s="120">
        <v>72</v>
      </c>
      <c r="L7" s="120"/>
      <c r="M7" s="120">
        <v>1440</v>
      </c>
      <c r="N7" s="120">
        <v>1440</v>
      </c>
      <c r="O7" s="120">
        <v>20</v>
      </c>
      <c r="P7" s="121" t="s">
        <v>91</v>
      </c>
      <c r="Q7" s="121" t="s">
        <v>61</v>
      </c>
      <c r="R7" s="110"/>
      <c r="S7" s="103"/>
    </row>
    <row r="8" spans="1:33" ht="17.25" customHeight="1">
      <c r="A8" s="111" t="s">
        <v>90</v>
      </c>
      <c r="B8" s="201" t="s">
        <v>82</v>
      </c>
      <c r="C8" s="202"/>
      <c r="D8" s="112">
        <v>1143</v>
      </c>
      <c r="E8" s="126">
        <v>148927</v>
      </c>
      <c r="F8" s="120">
        <v>1</v>
      </c>
      <c r="G8" s="120">
        <v>3</v>
      </c>
      <c r="H8" s="120">
        <v>2</v>
      </c>
      <c r="I8" s="120">
        <v>6</v>
      </c>
      <c r="J8" s="120">
        <v>12</v>
      </c>
      <c r="K8" s="120">
        <v>72</v>
      </c>
      <c r="L8" s="120"/>
      <c r="M8" s="120">
        <v>1440</v>
      </c>
      <c r="N8" s="120">
        <v>1440</v>
      </c>
      <c r="O8" s="120">
        <v>20</v>
      </c>
      <c r="P8" s="121" t="s">
        <v>91</v>
      </c>
      <c r="Q8" s="121" t="s">
        <v>61</v>
      </c>
      <c r="R8" s="110"/>
      <c r="S8" s="103"/>
    </row>
    <row r="9" spans="1:33" ht="17.25" customHeight="1">
      <c r="A9" s="111" t="s">
        <v>90</v>
      </c>
      <c r="B9" s="201" t="s">
        <v>83</v>
      </c>
      <c r="C9" s="202"/>
      <c r="D9" s="112">
        <v>1143</v>
      </c>
      <c r="E9" s="126">
        <v>148927</v>
      </c>
      <c r="F9" s="120">
        <v>1</v>
      </c>
      <c r="G9" s="120">
        <v>3</v>
      </c>
      <c r="H9" s="120">
        <v>2</v>
      </c>
      <c r="I9" s="120">
        <v>6</v>
      </c>
      <c r="J9" s="120">
        <v>12</v>
      </c>
      <c r="K9" s="120">
        <v>72</v>
      </c>
      <c r="L9" s="120"/>
      <c r="M9" s="120">
        <v>1440</v>
      </c>
      <c r="N9" s="120">
        <v>1440</v>
      </c>
      <c r="O9" s="120">
        <v>20</v>
      </c>
      <c r="P9" s="121" t="s">
        <v>91</v>
      </c>
      <c r="Q9" s="121" t="s">
        <v>61</v>
      </c>
      <c r="R9" s="110"/>
      <c r="S9" s="103"/>
    </row>
    <row r="10" spans="1:33" ht="20.25" customHeight="1">
      <c r="A10" s="111" t="s">
        <v>90</v>
      </c>
      <c r="B10" s="201" t="s">
        <v>84</v>
      </c>
      <c r="C10" s="202"/>
      <c r="D10" s="112">
        <v>1143</v>
      </c>
      <c r="E10" s="126">
        <v>148927</v>
      </c>
      <c r="F10" s="120">
        <v>1</v>
      </c>
      <c r="G10" s="120">
        <v>3</v>
      </c>
      <c r="H10" s="120">
        <v>2</v>
      </c>
      <c r="I10" s="120">
        <v>6</v>
      </c>
      <c r="J10" s="120">
        <v>12</v>
      </c>
      <c r="K10" s="120">
        <v>72</v>
      </c>
      <c r="L10" s="120"/>
      <c r="M10" s="120">
        <v>1440</v>
      </c>
      <c r="N10" s="120">
        <v>1440</v>
      </c>
      <c r="O10" s="120">
        <v>20</v>
      </c>
      <c r="P10" s="121" t="s">
        <v>91</v>
      </c>
      <c r="Q10" s="121" t="s">
        <v>61</v>
      </c>
      <c r="R10" s="122"/>
      <c r="S10" s="103"/>
    </row>
    <row r="11" spans="1:33" ht="18" customHeight="1">
      <c r="A11" s="114"/>
      <c r="B11" s="115"/>
      <c r="C11" s="116"/>
      <c r="D11" s="116"/>
      <c r="E11" s="117"/>
      <c r="F11" s="118"/>
      <c r="G11" s="118"/>
      <c r="H11" s="118"/>
      <c r="I11" s="118"/>
      <c r="J11" s="113"/>
      <c r="K11" s="113"/>
      <c r="L11" s="118"/>
      <c r="M11" s="119">
        <f>SUM(M7:M10)</f>
        <v>5760</v>
      </c>
      <c r="N11" s="119">
        <f>SUM(N7:N10)</f>
        <v>5760</v>
      </c>
      <c r="O11" s="119">
        <f>SUM(O7:O10)</f>
        <v>80</v>
      </c>
      <c r="P11" s="119"/>
      <c r="Q11" s="119"/>
      <c r="R11" s="122"/>
      <c r="S11" s="103"/>
    </row>
    <row r="12" spans="1:33" ht="20.25" customHeight="1">
      <c r="A12" s="111" t="s">
        <v>92</v>
      </c>
      <c r="B12" s="201" t="s">
        <v>71</v>
      </c>
      <c r="C12" s="202"/>
      <c r="D12" s="112">
        <v>1143</v>
      </c>
      <c r="E12" s="126">
        <v>148927</v>
      </c>
      <c r="F12" s="120">
        <v>1</v>
      </c>
      <c r="G12" s="120">
        <v>3</v>
      </c>
      <c r="H12" s="120">
        <v>2</v>
      </c>
      <c r="I12" s="120">
        <v>6</v>
      </c>
      <c r="J12" s="120">
        <v>12</v>
      </c>
      <c r="K12" s="120">
        <v>72</v>
      </c>
      <c r="L12" s="120"/>
      <c r="M12" s="120">
        <v>1440</v>
      </c>
      <c r="N12" s="120">
        <v>1440</v>
      </c>
      <c r="O12" s="120">
        <v>20</v>
      </c>
      <c r="P12" s="121" t="s">
        <v>91</v>
      </c>
      <c r="Q12" s="121" t="s">
        <v>61</v>
      </c>
      <c r="R12" s="122"/>
      <c r="S12" s="103"/>
    </row>
    <row r="13" spans="1:33" ht="21.75" customHeight="1">
      <c r="A13" s="111" t="s">
        <v>92</v>
      </c>
      <c r="B13" s="201" t="s">
        <v>86</v>
      </c>
      <c r="C13" s="202"/>
      <c r="D13" s="112">
        <v>1143</v>
      </c>
      <c r="E13" s="126">
        <v>148927</v>
      </c>
      <c r="F13" s="120">
        <v>1</v>
      </c>
      <c r="G13" s="120">
        <v>3</v>
      </c>
      <c r="H13" s="120">
        <v>2</v>
      </c>
      <c r="I13" s="120">
        <v>6</v>
      </c>
      <c r="J13" s="120">
        <v>12</v>
      </c>
      <c r="K13" s="120">
        <v>72</v>
      </c>
      <c r="L13" s="120"/>
      <c r="M13" s="120">
        <v>1440</v>
      </c>
      <c r="N13" s="120">
        <v>1440</v>
      </c>
      <c r="O13" s="120">
        <v>20</v>
      </c>
      <c r="P13" s="121" t="s">
        <v>91</v>
      </c>
      <c r="Q13" s="121" t="s">
        <v>61</v>
      </c>
      <c r="R13" s="122"/>
      <c r="S13" s="103"/>
    </row>
    <row r="14" spans="1:33" ht="20.25" customHeight="1">
      <c r="A14" s="111" t="s">
        <v>92</v>
      </c>
      <c r="B14" s="201" t="s">
        <v>82</v>
      </c>
      <c r="C14" s="202"/>
      <c r="D14" s="112">
        <v>1143</v>
      </c>
      <c r="E14" s="126">
        <v>148927</v>
      </c>
      <c r="F14" s="120">
        <v>1</v>
      </c>
      <c r="G14" s="120">
        <v>3</v>
      </c>
      <c r="H14" s="120">
        <v>2</v>
      </c>
      <c r="I14" s="120">
        <v>6</v>
      </c>
      <c r="J14" s="120">
        <v>12</v>
      </c>
      <c r="K14" s="120">
        <v>72</v>
      </c>
      <c r="L14" s="120"/>
      <c r="M14" s="120">
        <v>1440</v>
      </c>
      <c r="N14" s="120">
        <v>1440</v>
      </c>
      <c r="O14" s="120">
        <v>20</v>
      </c>
      <c r="P14" s="121" t="s">
        <v>91</v>
      </c>
      <c r="Q14" s="121" t="s">
        <v>61</v>
      </c>
      <c r="R14" s="122"/>
      <c r="S14" s="103"/>
    </row>
    <row r="15" spans="1:33" ht="17.25" customHeight="1">
      <c r="A15" s="111" t="s">
        <v>92</v>
      </c>
      <c r="B15" s="201" t="s">
        <v>72</v>
      </c>
      <c r="C15" s="202"/>
      <c r="D15" s="112">
        <v>1143</v>
      </c>
      <c r="E15" s="126">
        <v>148927</v>
      </c>
      <c r="F15" s="120">
        <v>1</v>
      </c>
      <c r="G15" s="120">
        <v>3</v>
      </c>
      <c r="H15" s="120">
        <v>2</v>
      </c>
      <c r="I15" s="120">
        <v>6</v>
      </c>
      <c r="J15" s="120">
        <v>12</v>
      </c>
      <c r="K15" s="120">
        <v>72</v>
      </c>
      <c r="L15" s="120"/>
      <c r="M15" s="120">
        <v>1440</v>
      </c>
      <c r="N15" s="120">
        <v>1440</v>
      </c>
      <c r="O15" s="120">
        <v>20</v>
      </c>
      <c r="P15" s="121" t="s">
        <v>91</v>
      </c>
      <c r="Q15" s="121" t="s">
        <v>61</v>
      </c>
      <c r="R15" s="110"/>
      <c r="S15" s="103"/>
    </row>
    <row r="16" spans="1:33" ht="18" customHeight="1">
      <c r="A16" s="114"/>
      <c r="B16" s="115"/>
      <c r="C16" s="116"/>
      <c r="D16" s="116"/>
      <c r="E16" s="127"/>
      <c r="F16" s="123"/>
      <c r="G16" s="123"/>
      <c r="H16" s="123"/>
      <c r="I16" s="123"/>
      <c r="J16" s="120"/>
      <c r="K16" s="120"/>
      <c r="L16" s="123"/>
      <c r="M16" s="124">
        <f>SUM(M12:M15)</f>
        <v>5760</v>
      </c>
      <c r="N16" s="124">
        <f>SUM(N12:N15)</f>
        <v>5760</v>
      </c>
      <c r="O16" s="124">
        <f>SUM(O12:O15)</f>
        <v>80</v>
      </c>
      <c r="P16" s="128"/>
      <c r="Q16" s="128"/>
      <c r="R16" s="122"/>
      <c r="S16" s="103"/>
    </row>
    <row r="17" spans="1:19" ht="16.5" customHeight="1">
      <c r="A17" s="111" t="s">
        <v>93</v>
      </c>
      <c r="B17" s="201" t="s">
        <v>86</v>
      </c>
      <c r="C17" s="202"/>
      <c r="D17" s="112">
        <v>1143</v>
      </c>
      <c r="E17" s="126">
        <v>148927</v>
      </c>
      <c r="F17" s="120">
        <v>1</v>
      </c>
      <c r="G17" s="120">
        <v>3</v>
      </c>
      <c r="H17" s="120">
        <v>2</v>
      </c>
      <c r="I17" s="120">
        <v>6</v>
      </c>
      <c r="J17" s="120">
        <v>12</v>
      </c>
      <c r="K17" s="120">
        <v>72</v>
      </c>
      <c r="L17" s="120"/>
      <c r="M17" s="120">
        <v>1440</v>
      </c>
      <c r="N17" s="120">
        <v>1440</v>
      </c>
      <c r="O17" s="120">
        <v>20</v>
      </c>
      <c r="P17" s="121" t="s">
        <v>91</v>
      </c>
      <c r="Q17" s="121" t="s">
        <v>61</v>
      </c>
      <c r="R17" s="122"/>
      <c r="S17" s="103"/>
    </row>
    <row r="18" spans="1:19" ht="15" customHeight="1">
      <c r="A18" s="111" t="s">
        <v>93</v>
      </c>
      <c r="B18" s="201" t="s">
        <v>71</v>
      </c>
      <c r="C18" s="202"/>
      <c r="D18" s="112">
        <v>1143</v>
      </c>
      <c r="E18" s="126">
        <v>148927</v>
      </c>
      <c r="F18" s="120">
        <v>1</v>
      </c>
      <c r="G18" s="120">
        <v>3</v>
      </c>
      <c r="H18" s="120">
        <v>2</v>
      </c>
      <c r="I18" s="120">
        <v>6</v>
      </c>
      <c r="J18" s="120">
        <v>12</v>
      </c>
      <c r="K18" s="120">
        <v>72</v>
      </c>
      <c r="L18" s="120"/>
      <c r="M18" s="120">
        <v>1440</v>
      </c>
      <c r="N18" s="120">
        <v>1440</v>
      </c>
      <c r="O18" s="120">
        <v>20</v>
      </c>
      <c r="P18" s="121" t="s">
        <v>91</v>
      </c>
      <c r="Q18" s="121" t="s">
        <v>61</v>
      </c>
      <c r="R18" s="122"/>
      <c r="S18" s="103"/>
    </row>
    <row r="19" spans="1:19" ht="18" customHeight="1">
      <c r="A19" s="111" t="s">
        <v>93</v>
      </c>
      <c r="B19" s="201" t="s">
        <v>72</v>
      </c>
      <c r="C19" s="202"/>
      <c r="D19" s="112">
        <v>1143</v>
      </c>
      <c r="E19" s="126">
        <v>148927</v>
      </c>
      <c r="F19" s="120">
        <v>1</v>
      </c>
      <c r="G19" s="120">
        <v>3</v>
      </c>
      <c r="H19" s="120">
        <v>2</v>
      </c>
      <c r="I19" s="120">
        <v>6</v>
      </c>
      <c r="J19" s="120">
        <v>12</v>
      </c>
      <c r="K19" s="120">
        <v>72</v>
      </c>
      <c r="L19" s="120"/>
      <c r="M19" s="120">
        <v>1440</v>
      </c>
      <c r="N19" s="120">
        <v>1440</v>
      </c>
      <c r="O19" s="120">
        <v>20</v>
      </c>
      <c r="P19" s="121" t="s">
        <v>91</v>
      </c>
      <c r="Q19" s="121" t="s">
        <v>61</v>
      </c>
      <c r="R19" s="122"/>
      <c r="S19" s="103"/>
    </row>
    <row r="20" spans="1:19" ht="17.25" customHeight="1">
      <c r="A20" s="111" t="s">
        <v>93</v>
      </c>
      <c r="B20" s="201" t="s">
        <v>73</v>
      </c>
      <c r="C20" s="202"/>
      <c r="D20" s="112">
        <v>1143</v>
      </c>
      <c r="E20" s="126">
        <v>148927</v>
      </c>
      <c r="F20" s="120">
        <v>1</v>
      </c>
      <c r="G20" s="120">
        <v>3</v>
      </c>
      <c r="H20" s="120">
        <v>2</v>
      </c>
      <c r="I20" s="120">
        <v>6</v>
      </c>
      <c r="J20" s="120">
        <v>12</v>
      </c>
      <c r="K20" s="120">
        <v>72</v>
      </c>
      <c r="L20" s="120"/>
      <c r="M20" s="120">
        <v>1440</v>
      </c>
      <c r="N20" s="120">
        <v>1440</v>
      </c>
      <c r="O20" s="120">
        <v>20</v>
      </c>
      <c r="P20" s="121" t="s">
        <v>91</v>
      </c>
      <c r="Q20" s="121" t="s">
        <v>61</v>
      </c>
      <c r="R20" s="110"/>
      <c r="S20" s="103"/>
    </row>
    <row r="21" spans="1:19" ht="17.25" customHeight="1">
      <c r="A21" s="114"/>
      <c r="B21" s="183"/>
      <c r="C21" s="116"/>
      <c r="D21" s="116"/>
      <c r="E21" s="127"/>
      <c r="F21" s="123"/>
      <c r="G21" s="123"/>
      <c r="H21" s="123"/>
      <c r="I21" s="123"/>
      <c r="J21" s="120"/>
      <c r="K21" s="123"/>
      <c r="L21" s="124"/>
      <c r="M21" s="124">
        <v>5760</v>
      </c>
      <c r="N21" s="124">
        <v>5760</v>
      </c>
      <c r="O21" s="120">
        <v>80</v>
      </c>
      <c r="P21" s="121"/>
      <c r="Q21" s="121"/>
      <c r="R21" s="110"/>
      <c r="S21" s="103"/>
    </row>
    <row r="22" spans="1:19" ht="17.25" customHeight="1">
      <c r="A22" s="114" t="s">
        <v>611</v>
      </c>
      <c r="B22" s="200" t="s">
        <v>612</v>
      </c>
      <c r="C22" s="200"/>
      <c r="D22" s="188">
        <v>1144</v>
      </c>
      <c r="E22" s="126">
        <v>148927</v>
      </c>
      <c r="F22" s="120">
        <v>1</v>
      </c>
      <c r="G22" s="120">
        <v>3</v>
      </c>
      <c r="H22" s="120">
        <v>2</v>
      </c>
      <c r="I22" s="120">
        <v>6</v>
      </c>
      <c r="J22" s="120">
        <v>12</v>
      </c>
      <c r="K22" s="123">
        <v>72</v>
      </c>
      <c r="L22" s="124"/>
      <c r="M22" s="184">
        <v>1224</v>
      </c>
      <c r="N22" s="184">
        <v>1224</v>
      </c>
      <c r="O22" s="120">
        <v>17</v>
      </c>
      <c r="P22" s="185" t="s">
        <v>615</v>
      </c>
      <c r="Q22" s="121" t="s">
        <v>610</v>
      </c>
      <c r="R22" s="110"/>
      <c r="S22" s="103"/>
    </row>
    <row r="23" spans="1:19" ht="17.25" customHeight="1">
      <c r="A23" s="114" t="s">
        <v>611</v>
      </c>
      <c r="B23" s="199" t="s">
        <v>613</v>
      </c>
      <c r="C23" s="199"/>
      <c r="D23" s="188">
        <v>1144</v>
      </c>
      <c r="E23" s="126">
        <v>148927</v>
      </c>
      <c r="F23" s="120">
        <v>1</v>
      </c>
      <c r="G23" s="120">
        <v>3</v>
      </c>
      <c r="H23" s="120">
        <v>2</v>
      </c>
      <c r="I23" s="120">
        <v>6</v>
      </c>
      <c r="J23" s="120">
        <v>12</v>
      </c>
      <c r="K23" s="123">
        <v>72</v>
      </c>
      <c r="L23" s="124"/>
      <c r="M23" s="184">
        <v>1224</v>
      </c>
      <c r="N23" s="184">
        <v>1224</v>
      </c>
      <c r="O23" s="120">
        <v>17</v>
      </c>
      <c r="P23" s="186" t="s">
        <v>616</v>
      </c>
      <c r="Q23" s="121" t="s">
        <v>610</v>
      </c>
      <c r="R23" s="110"/>
      <c r="S23" s="103"/>
    </row>
    <row r="24" spans="1:19" ht="17.25" customHeight="1">
      <c r="A24" s="114" t="s">
        <v>611</v>
      </c>
      <c r="B24" s="199" t="s">
        <v>72</v>
      </c>
      <c r="C24" s="199"/>
      <c r="D24" s="188">
        <v>1144</v>
      </c>
      <c r="E24" s="126">
        <v>148927</v>
      </c>
      <c r="F24" s="120">
        <v>1</v>
      </c>
      <c r="G24" s="120">
        <v>3</v>
      </c>
      <c r="H24" s="120">
        <v>2</v>
      </c>
      <c r="I24" s="120">
        <v>6</v>
      </c>
      <c r="J24" s="120">
        <v>12</v>
      </c>
      <c r="K24" s="123">
        <v>72</v>
      </c>
      <c r="L24" s="124"/>
      <c r="M24" s="184">
        <v>1224</v>
      </c>
      <c r="N24" s="184">
        <v>1224</v>
      </c>
      <c r="O24" s="120">
        <v>17</v>
      </c>
      <c r="P24" s="186" t="s">
        <v>617</v>
      </c>
      <c r="Q24" s="121" t="s">
        <v>610</v>
      </c>
      <c r="R24" s="110"/>
      <c r="S24" s="103"/>
    </row>
    <row r="25" spans="1:19" ht="17.25" customHeight="1">
      <c r="A25" s="114" t="s">
        <v>611</v>
      </c>
      <c r="B25" s="199" t="s">
        <v>614</v>
      </c>
      <c r="C25" s="199"/>
      <c r="D25" s="188">
        <v>1144</v>
      </c>
      <c r="E25" s="126">
        <v>148927</v>
      </c>
      <c r="F25" s="120">
        <v>1</v>
      </c>
      <c r="G25" s="120">
        <v>3</v>
      </c>
      <c r="H25" s="120">
        <v>2</v>
      </c>
      <c r="I25" s="120">
        <v>6</v>
      </c>
      <c r="J25" s="120">
        <v>12</v>
      </c>
      <c r="K25" s="123">
        <v>72</v>
      </c>
      <c r="L25" s="124"/>
      <c r="M25" s="184">
        <v>1440</v>
      </c>
      <c r="N25" s="184">
        <v>1440</v>
      </c>
      <c r="O25" s="120">
        <v>20</v>
      </c>
      <c r="P25" s="185" t="s">
        <v>618</v>
      </c>
      <c r="Q25" s="121" t="s">
        <v>610</v>
      </c>
      <c r="R25" s="110"/>
      <c r="S25" s="103"/>
    </row>
    <row r="26" spans="1:19" ht="17.25" customHeight="1">
      <c r="A26" s="114" t="s">
        <v>611</v>
      </c>
      <c r="B26" s="200" t="s">
        <v>83</v>
      </c>
      <c r="C26" s="200"/>
      <c r="D26" s="188">
        <v>1144</v>
      </c>
      <c r="E26" s="126">
        <v>148927</v>
      </c>
      <c r="F26" s="120">
        <v>1</v>
      </c>
      <c r="G26" s="120">
        <v>3</v>
      </c>
      <c r="H26" s="120">
        <v>2</v>
      </c>
      <c r="I26" s="120">
        <v>6</v>
      </c>
      <c r="J26" s="120">
        <v>12</v>
      </c>
      <c r="K26" s="123">
        <v>72</v>
      </c>
      <c r="L26" s="124"/>
      <c r="M26" s="184">
        <v>1224</v>
      </c>
      <c r="N26" s="184">
        <v>1224</v>
      </c>
      <c r="O26" s="120">
        <v>17</v>
      </c>
      <c r="P26" s="185" t="s">
        <v>619</v>
      </c>
      <c r="Q26" s="121" t="s">
        <v>610</v>
      </c>
      <c r="R26" s="110"/>
      <c r="S26" s="103"/>
    </row>
    <row r="27" spans="1:19" ht="20.25" customHeight="1">
      <c r="A27" s="114" t="s">
        <v>611</v>
      </c>
      <c r="B27" s="199" t="s">
        <v>84</v>
      </c>
      <c r="C27" s="199"/>
      <c r="D27" s="188">
        <v>1144</v>
      </c>
      <c r="E27" s="126">
        <v>148927</v>
      </c>
      <c r="F27" s="120">
        <v>1</v>
      </c>
      <c r="G27" s="120">
        <v>3</v>
      </c>
      <c r="H27" s="120">
        <v>2</v>
      </c>
      <c r="I27" s="120">
        <v>6</v>
      </c>
      <c r="J27" s="120">
        <v>12</v>
      </c>
      <c r="K27" s="123">
        <v>72</v>
      </c>
      <c r="L27" s="124"/>
      <c r="M27" s="184">
        <v>1224</v>
      </c>
      <c r="N27" s="184">
        <v>1224</v>
      </c>
      <c r="O27" s="120">
        <v>17</v>
      </c>
      <c r="P27" s="185" t="s">
        <v>620</v>
      </c>
      <c r="Q27" s="121" t="s">
        <v>610</v>
      </c>
      <c r="R27" s="122"/>
      <c r="S27" s="103"/>
    </row>
    <row r="28" spans="1:19" ht="20.25" customHeight="1">
      <c r="A28" s="187"/>
      <c r="B28" s="188"/>
      <c r="C28" s="188"/>
      <c r="D28" s="188"/>
      <c r="E28" s="126"/>
      <c r="F28" s="120"/>
      <c r="G28" s="120"/>
      <c r="H28" s="120"/>
      <c r="I28" s="120"/>
      <c r="J28" s="120"/>
      <c r="K28" s="120"/>
      <c r="L28" s="120"/>
      <c r="M28" s="189"/>
      <c r="N28" s="190">
        <f>SUM(N22:N27)</f>
        <v>7560</v>
      </c>
      <c r="O28" s="190">
        <f>SUM(O22:O27)</f>
        <v>105</v>
      </c>
      <c r="P28" s="129"/>
      <c r="Q28" s="129"/>
      <c r="R28" s="122"/>
      <c r="S28" s="103"/>
    </row>
    <row r="29" spans="1:19" ht="20.25" customHeight="1">
      <c r="A29" s="187"/>
      <c r="B29" s="188"/>
      <c r="C29" s="188"/>
      <c r="D29" s="188"/>
      <c r="E29" s="126"/>
      <c r="F29" s="120"/>
      <c r="G29" s="120"/>
      <c r="H29" s="120"/>
      <c r="I29" s="120"/>
      <c r="J29" s="120"/>
      <c r="K29" s="120"/>
      <c r="L29" s="120"/>
      <c r="M29" s="189" t="s">
        <v>16</v>
      </c>
      <c r="N29" s="191">
        <f>N11+N16+N21+N28</f>
        <v>24840</v>
      </c>
      <c r="O29" s="191">
        <f>O11+O16+O21+O28</f>
        <v>345</v>
      </c>
      <c r="P29" s="129"/>
      <c r="Q29" s="129"/>
      <c r="R29" s="122"/>
      <c r="S29" s="103"/>
    </row>
    <row r="30" spans="1:19" ht="20.25" customHeight="1">
      <c r="A30" s="130" t="s">
        <v>74</v>
      </c>
      <c r="B30" s="131"/>
      <c r="C30" s="131" t="s">
        <v>75</v>
      </c>
      <c r="D30" s="131"/>
      <c r="E30" s="131"/>
      <c r="F30" s="131"/>
      <c r="G30" s="131"/>
      <c r="H30" s="131"/>
      <c r="I30" s="132"/>
      <c r="J30" s="132"/>
      <c r="K30" s="133"/>
      <c r="L30" s="133"/>
      <c r="M30" s="133"/>
      <c r="N30" s="133"/>
      <c r="O30" s="133"/>
      <c r="P30" s="133"/>
      <c r="Q30" s="133"/>
      <c r="R30" s="122"/>
      <c r="S30" s="103"/>
    </row>
    <row r="31" spans="1:19" ht="17.25" customHeight="1">
      <c r="A31" s="135" t="s">
        <v>76</v>
      </c>
      <c r="B31" s="135"/>
      <c r="C31" s="135" t="s">
        <v>75</v>
      </c>
      <c r="D31" s="135"/>
      <c r="E31" s="136">
        <v>24840</v>
      </c>
      <c r="F31" s="136"/>
      <c r="G31" s="137" t="s">
        <v>3</v>
      </c>
      <c r="H31" s="138"/>
      <c r="I31" s="139"/>
      <c r="J31" s="139"/>
      <c r="K31" s="140"/>
      <c r="L31" s="141"/>
      <c r="M31" s="141"/>
      <c r="N31" s="141"/>
      <c r="O31" s="141"/>
      <c r="P31" s="141"/>
      <c r="Q31" s="141"/>
      <c r="R31" s="110"/>
      <c r="S31" s="103"/>
    </row>
    <row r="32" spans="1:19" ht="21.75" customHeight="1">
      <c r="A32" s="135" t="s">
        <v>77</v>
      </c>
      <c r="B32" s="135"/>
      <c r="C32" s="135" t="s">
        <v>75</v>
      </c>
      <c r="D32" s="135"/>
      <c r="E32" s="142">
        <v>2990</v>
      </c>
      <c r="F32" s="143"/>
      <c r="G32" s="135" t="s">
        <v>78</v>
      </c>
      <c r="H32" s="135"/>
      <c r="I32" s="144"/>
      <c r="J32" s="144"/>
      <c r="K32" s="145">
        <f>34*2.54</f>
        <v>86.36</v>
      </c>
      <c r="L32" s="141">
        <f>18*2.54</f>
        <v>45.72</v>
      </c>
      <c r="M32" s="141">
        <f>10*2.54</f>
        <v>25.4</v>
      </c>
      <c r="N32" s="141">
        <f>M32*L32*K32</f>
        <v>100288.83168</v>
      </c>
      <c r="O32" s="141">
        <f>N32/1000000</f>
        <v>0.10028883168000001</v>
      </c>
      <c r="P32" s="141"/>
      <c r="Q32" s="141"/>
      <c r="R32" s="122"/>
      <c r="S32" s="103"/>
    </row>
    <row r="33" spans="1:19" ht="18" customHeight="1">
      <c r="A33" s="135" t="s">
        <v>79</v>
      </c>
      <c r="B33" s="135"/>
      <c r="C33" s="135" t="s">
        <v>75</v>
      </c>
      <c r="D33" s="135"/>
      <c r="E33" s="142">
        <v>3375.9</v>
      </c>
      <c r="F33" s="143"/>
      <c r="G33" s="135" t="s">
        <v>78</v>
      </c>
      <c r="H33" s="135"/>
      <c r="I33" s="144"/>
      <c r="J33" s="144"/>
      <c r="K33" s="145"/>
      <c r="L33" s="141"/>
      <c r="M33" s="141"/>
      <c r="N33" s="141"/>
      <c r="O33" s="141">
        <v>65</v>
      </c>
      <c r="P33" s="141"/>
      <c r="Q33" s="141"/>
      <c r="R33" s="122"/>
      <c r="S33" s="103"/>
    </row>
    <row r="34" spans="1:19" ht="17.25" customHeight="1">
      <c r="A34" s="135" t="s">
        <v>80</v>
      </c>
      <c r="B34" s="135"/>
      <c r="C34" s="135" t="s">
        <v>75</v>
      </c>
      <c r="D34" s="135"/>
      <c r="E34" s="146">
        <v>345</v>
      </c>
      <c r="F34" s="147"/>
      <c r="G34" s="135" t="s">
        <v>18</v>
      </c>
      <c r="H34" s="135"/>
      <c r="I34" s="144"/>
      <c r="J34" s="144"/>
      <c r="K34" s="145"/>
      <c r="L34" s="141"/>
      <c r="M34" s="141"/>
      <c r="N34" s="141"/>
      <c r="O34" s="141">
        <f>O33/O32</f>
        <v>648.12800100614345</v>
      </c>
      <c r="P34" s="141"/>
      <c r="Q34" s="141"/>
      <c r="R34" s="122"/>
      <c r="S34" s="103"/>
    </row>
    <row r="35" spans="1:19" ht="16.5" customHeight="1">
      <c r="A35" s="135" t="s">
        <v>81</v>
      </c>
      <c r="B35" s="135"/>
      <c r="C35" s="135" t="s">
        <v>75</v>
      </c>
      <c r="D35" s="135"/>
      <c r="E35" s="143">
        <v>18.66</v>
      </c>
      <c r="F35" s="143"/>
      <c r="G35" s="135" t="s">
        <v>7</v>
      </c>
      <c r="H35" s="135"/>
      <c r="I35" s="144"/>
      <c r="J35" s="144"/>
      <c r="K35" s="145"/>
      <c r="L35" s="148"/>
      <c r="M35" s="148"/>
      <c r="N35" s="148"/>
      <c r="O35" s="141">
        <f>767*48</f>
        <v>36816</v>
      </c>
      <c r="P35" s="141"/>
      <c r="Q35" s="141"/>
      <c r="R35" s="122"/>
      <c r="S35" s="103"/>
    </row>
    <row r="36" spans="1:19" ht="17.25" customHeight="1">
      <c r="A36" s="149"/>
      <c r="B36" s="149"/>
      <c r="C36" s="149"/>
      <c r="D36" s="149"/>
      <c r="E36" s="147"/>
      <c r="F36" s="150"/>
      <c r="G36" s="150"/>
      <c r="H36" s="149"/>
      <c r="I36" s="149"/>
      <c r="J36" s="149"/>
      <c r="K36" s="149"/>
      <c r="L36" s="147"/>
      <c r="M36" s="147"/>
      <c r="N36" s="147"/>
      <c r="O36" s="149"/>
      <c r="P36" s="149"/>
      <c r="Q36" s="149"/>
      <c r="R36" s="110"/>
      <c r="S36" s="103"/>
    </row>
    <row r="37" spans="1:19" ht="20.25" customHeight="1">
      <c r="E37" s="147"/>
      <c r="R37" s="122"/>
      <c r="S37" s="103"/>
    </row>
    <row r="38" spans="1:19" ht="20.25" customHeight="1">
      <c r="E38" s="147"/>
      <c r="M38" s="151"/>
      <c r="R38" s="122"/>
      <c r="S38" s="103"/>
    </row>
    <row r="39" spans="1:19" ht="20.25" customHeight="1">
      <c r="J39" s="152"/>
      <c r="R39" s="122"/>
      <c r="S39" s="103"/>
    </row>
    <row r="40" spans="1:19" ht="20.25" customHeight="1">
      <c r="R40" s="122"/>
      <c r="S40" s="103"/>
    </row>
    <row r="41" spans="1:19" ht="20.25" customHeight="1">
      <c r="R41" s="122"/>
      <c r="S41" s="103"/>
    </row>
    <row r="42" spans="1:19" ht="20.25" customHeight="1">
      <c r="R42" s="122"/>
      <c r="S42" s="103"/>
    </row>
    <row r="43" spans="1:19" ht="20.25" customHeight="1">
      <c r="R43" s="122"/>
      <c r="S43" s="103"/>
    </row>
    <row r="44" spans="1:19" ht="39.75" customHeight="1"/>
    <row r="45" spans="1:19" ht="38.25" customHeight="1"/>
    <row r="46" spans="1:19" ht="19.5" customHeight="1"/>
    <row r="47" spans="1:19" ht="19.5" customHeight="1"/>
    <row r="48" spans="1:19" ht="19.5" customHeight="1"/>
    <row r="49" spans="18:19" ht="19.5" customHeight="1"/>
    <row r="50" spans="18:19" ht="17.25" customHeight="1">
      <c r="R50" s="110"/>
      <c r="S50" s="103"/>
    </row>
    <row r="51" spans="18:19" ht="17.25" customHeight="1"/>
    <row r="52" spans="18:19" ht="17.25" customHeight="1"/>
    <row r="53" spans="18:19" ht="17.25" customHeight="1"/>
    <row r="54" spans="18:19" ht="17.25" customHeight="1"/>
    <row r="55" spans="18:19" ht="17.25" customHeight="1"/>
    <row r="56" spans="18:19" ht="21.75" customHeight="1"/>
    <row r="57" spans="18:19" ht="18" customHeight="1"/>
    <row r="58" spans="18:19" ht="19.5" customHeight="1"/>
    <row r="59" spans="18:19" ht="22.5" customHeight="1"/>
    <row r="60" spans="18:19" ht="22.5" customHeight="1"/>
    <row r="61" spans="18:19" ht="17.25" customHeight="1"/>
    <row r="62" spans="18:19" ht="27.75" customHeight="1">
      <c r="R62" s="110"/>
      <c r="S62" s="103"/>
    </row>
    <row r="63" spans="18:19" ht="17.25" customHeight="1">
      <c r="R63" s="134"/>
    </row>
    <row r="64" spans="18:19" ht="17.25" customHeight="1">
      <c r="R64" s="135"/>
      <c r="S64" s="135"/>
    </row>
    <row r="65" spans="18:19" ht="18.75" customHeight="1">
      <c r="R65" s="135"/>
      <c r="S65" s="135"/>
    </row>
    <row r="66" spans="18:19" ht="17.25" customHeight="1">
      <c r="R66" s="135"/>
      <c r="S66" s="135"/>
    </row>
    <row r="67" spans="18:19" ht="18.75" customHeight="1">
      <c r="R67" s="135"/>
      <c r="S67" s="135"/>
    </row>
    <row r="68" spans="18:19" ht="16.5" customHeight="1">
      <c r="R68" s="135"/>
      <c r="S68" s="135"/>
    </row>
    <row r="69" spans="18:19" ht="13.5" customHeight="1">
      <c r="R69" s="149"/>
      <c r="S69" s="149"/>
    </row>
    <row r="70" spans="18:19" ht="18" customHeight="1"/>
    <row r="71" spans="18:19" ht="18.75" customHeight="1"/>
    <row r="72" spans="18:19" ht="11.25" customHeight="1"/>
    <row r="76" spans="18:19" ht="15" customHeight="1"/>
    <row r="77" spans="18:19" ht="15" customHeight="1"/>
    <row r="84" ht="15.75" customHeight="1"/>
    <row r="85" ht="15.75" customHeight="1"/>
    <row r="86" ht="17.25" customHeight="1"/>
    <row r="92" ht="17.25" customHeight="1"/>
    <row r="93" ht="18" customHeight="1"/>
    <row r="94" ht="13.5" customHeight="1"/>
    <row r="103" ht="15" customHeight="1"/>
    <row r="104" ht="17.25" customHeight="1"/>
    <row r="105" ht="16.5" customHeight="1"/>
    <row r="106" ht="19.5" customHeight="1"/>
    <row r="107" ht="15" customHeight="1"/>
    <row r="108" ht="15" customHeight="1"/>
    <row r="109" ht="15" customHeight="1"/>
    <row r="110" ht="15" customHeight="1"/>
    <row r="111" ht="17.25" customHeight="1"/>
    <row r="112" ht="19.5" customHeight="1"/>
    <row r="114" ht="13.5" customHeight="1"/>
    <row r="121" ht="15" customHeight="1"/>
  </sheetData>
  <mergeCells count="32">
    <mergeCell ref="B14:C14"/>
    <mergeCell ref="B15:C15"/>
    <mergeCell ref="B17:C17"/>
    <mergeCell ref="O5:O6"/>
    <mergeCell ref="B10:C10"/>
    <mergeCell ref="B12:C12"/>
    <mergeCell ref="B13:C13"/>
    <mergeCell ref="A5:A6"/>
    <mergeCell ref="B5:C6"/>
    <mergeCell ref="D5:D6"/>
    <mergeCell ref="E5:E6"/>
    <mergeCell ref="F5:H5"/>
    <mergeCell ref="P5:P6"/>
    <mergeCell ref="Q5:Q6"/>
    <mergeCell ref="B7:C7"/>
    <mergeCell ref="B8:C8"/>
    <mergeCell ref="B9:C9"/>
    <mergeCell ref="I5:I6"/>
    <mergeCell ref="J5:J6"/>
    <mergeCell ref="K5:K6"/>
    <mergeCell ref="L5:L6"/>
    <mergeCell ref="M5:M6"/>
    <mergeCell ref="N5:N6"/>
    <mergeCell ref="B25:C25"/>
    <mergeCell ref="B27:C27"/>
    <mergeCell ref="B26:C26"/>
    <mergeCell ref="B18:C18"/>
    <mergeCell ref="B19:C19"/>
    <mergeCell ref="B20:C20"/>
    <mergeCell ref="B22:C22"/>
    <mergeCell ref="B23:C23"/>
    <mergeCell ref="B24:C24"/>
  </mergeCells>
  <phoneticPr fontId="52" type="noConversion"/>
  <printOptions horizontalCentered="1"/>
  <pageMargins left="0.45" right="0.2" top="0.2" bottom="0.28000000000000003" header="0" footer="0.28000000000000003"/>
  <pageSetup paperSize="9" scale="4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topLeftCell="A10" zoomScale="80" zoomScaleNormal="80" workbookViewId="0">
      <selection activeCell="I5" sqref="I5:M7"/>
    </sheetView>
  </sheetViews>
  <sheetFormatPr defaultColWidth="9.140625" defaultRowHeight="15"/>
  <cols>
    <col min="1" max="1" width="5.140625" style="72" customWidth="1"/>
    <col min="2" max="2" width="27.5703125" style="1" customWidth="1"/>
    <col min="3" max="3" width="60.140625" style="1" customWidth="1"/>
    <col min="4" max="4" width="11.85546875" style="1" customWidth="1"/>
    <col min="5" max="5" width="10.140625" style="1" customWidth="1"/>
    <col min="6" max="6" width="11.5703125" style="1" customWidth="1"/>
    <col min="7" max="7" width="9.7109375" style="1" customWidth="1"/>
    <col min="8" max="8" width="11.28515625" style="1" customWidth="1"/>
    <col min="9" max="9" width="10.28515625" style="1" customWidth="1"/>
    <col min="10" max="10" width="11.42578125" style="1" customWidth="1"/>
    <col min="11" max="11" width="15" style="1" customWidth="1"/>
    <col min="12" max="12" width="9.28515625" style="1" customWidth="1"/>
    <col min="13" max="13" width="17.7109375" style="1" customWidth="1"/>
    <col min="14" max="16384" width="9.140625" style="1"/>
  </cols>
  <sheetData>
    <row r="1" spans="1:13" ht="36">
      <c r="A1" s="58"/>
      <c r="B1" s="17"/>
      <c r="C1" s="232" t="s">
        <v>57</v>
      </c>
      <c r="D1" s="232"/>
      <c r="E1" s="232"/>
      <c r="F1" s="232"/>
      <c r="G1" s="232"/>
      <c r="H1" s="232"/>
      <c r="I1" s="232"/>
      <c r="J1" s="232"/>
      <c r="K1" s="232"/>
      <c r="L1" s="232"/>
      <c r="M1" s="18"/>
    </row>
    <row r="2" spans="1:13" ht="15.75">
      <c r="A2" s="59"/>
      <c r="B2" s="19"/>
      <c r="C2" s="233" t="s">
        <v>58</v>
      </c>
      <c r="D2" s="233"/>
      <c r="E2" s="233"/>
      <c r="F2" s="233"/>
      <c r="G2" s="233"/>
      <c r="H2" s="233"/>
      <c r="I2" s="233"/>
      <c r="J2" s="233"/>
      <c r="K2" s="233"/>
      <c r="L2" s="233"/>
      <c r="M2" s="20"/>
    </row>
    <row r="3" spans="1:13" ht="16.5" thickBot="1">
      <c r="A3" s="59"/>
      <c r="B3" s="19"/>
      <c r="C3" s="233"/>
      <c r="D3" s="233"/>
      <c r="E3" s="233"/>
      <c r="F3" s="233"/>
      <c r="G3" s="233"/>
      <c r="H3" s="233"/>
      <c r="I3" s="233"/>
      <c r="J3" s="233"/>
      <c r="K3" s="233"/>
      <c r="L3" s="233"/>
      <c r="M3" s="20"/>
    </row>
    <row r="4" spans="1:13" ht="41.25" customHeight="1" thickBot="1">
      <c r="A4" s="238" t="s">
        <v>9</v>
      </c>
      <c r="B4" s="239"/>
      <c r="C4" s="239"/>
      <c r="D4" s="239"/>
      <c r="E4" s="239"/>
      <c r="F4" s="239"/>
      <c r="G4" s="239"/>
      <c r="H4" s="239"/>
      <c r="I4" s="239"/>
      <c r="J4" s="239"/>
      <c r="K4" s="239"/>
      <c r="L4" s="239"/>
      <c r="M4" s="240"/>
    </row>
    <row r="5" spans="1:13" ht="19.5" thickBot="1">
      <c r="A5" s="241" t="s">
        <v>0</v>
      </c>
      <c r="B5" s="242"/>
      <c r="C5" s="9"/>
      <c r="D5" s="9"/>
      <c r="E5" s="4"/>
      <c r="F5" s="4"/>
      <c r="G5" s="4"/>
      <c r="H5" s="4"/>
      <c r="I5" s="4"/>
      <c r="J5" s="2"/>
      <c r="K5" s="16"/>
      <c r="L5" s="53" t="s">
        <v>36</v>
      </c>
      <c r="M5" s="11"/>
    </row>
    <row r="6" spans="1:13" ht="19.5" thickBot="1">
      <c r="A6" s="77" t="str">
        <f>C1</f>
        <v>ASWAD COMPOSITE MILLS LTD</v>
      </c>
      <c r="B6" s="78"/>
      <c r="C6" s="5"/>
      <c r="D6" s="5"/>
      <c r="E6" s="5"/>
      <c r="F6" s="5"/>
      <c r="G6" s="5"/>
      <c r="H6" s="5"/>
      <c r="I6" s="38"/>
      <c r="J6" s="39"/>
      <c r="K6" s="40"/>
      <c r="L6" s="41" t="s">
        <v>31</v>
      </c>
      <c r="M6" s="14"/>
    </row>
    <row r="7" spans="1:13" ht="19.5" thickBot="1">
      <c r="A7" s="245" t="str">
        <f>C2</f>
        <v>1317, Barider Chala, Sreepur, Gazipur BANGLADESH</v>
      </c>
      <c r="B7" s="246"/>
      <c r="C7" s="246"/>
      <c r="D7" s="5"/>
      <c r="E7" s="5"/>
      <c r="F7" s="5"/>
      <c r="G7" s="5"/>
      <c r="H7" s="5"/>
      <c r="I7" s="26"/>
      <c r="J7" s="42"/>
      <c r="K7" s="43"/>
      <c r="L7" s="44" t="s">
        <v>30</v>
      </c>
      <c r="M7" s="13"/>
    </row>
    <row r="8" spans="1:13" ht="18.75">
      <c r="A8" s="69"/>
      <c r="B8" s="22"/>
      <c r="C8" s="5"/>
      <c r="D8" s="5"/>
      <c r="E8" s="5"/>
      <c r="F8" s="5"/>
      <c r="G8" s="5"/>
      <c r="H8" s="5"/>
      <c r="I8" s="30"/>
      <c r="J8" s="19"/>
      <c r="K8" s="30"/>
      <c r="L8" s="30"/>
      <c r="M8" s="6"/>
    </row>
    <row r="9" spans="1:13" ht="19.5" thickBot="1">
      <c r="A9" s="69"/>
      <c r="B9" s="22"/>
      <c r="C9" s="5"/>
      <c r="D9" s="5"/>
      <c r="E9" s="5"/>
      <c r="F9" s="5"/>
      <c r="G9" s="5"/>
      <c r="H9" s="5"/>
      <c r="I9" s="5"/>
      <c r="J9" s="3"/>
      <c r="K9" s="12"/>
      <c r="L9" s="12"/>
      <c r="M9" s="13"/>
    </row>
    <row r="10" spans="1:13" ht="21">
      <c r="A10" s="247" t="s">
        <v>1</v>
      </c>
      <c r="B10" s="248"/>
      <c r="C10" s="248"/>
      <c r="D10" s="28" t="s">
        <v>41</v>
      </c>
      <c r="E10" s="9"/>
      <c r="F10" s="4"/>
      <c r="G10" s="27"/>
      <c r="H10" s="27"/>
      <c r="I10" s="55" t="s">
        <v>40</v>
      </c>
      <c r="J10" s="17"/>
      <c r="K10" s="27"/>
      <c r="L10" s="4"/>
      <c r="M10" s="11"/>
    </row>
    <row r="11" spans="1:13" ht="21">
      <c r="A11" s="243" t="s">
        <v>37</v>
      </c>
      <c r="B11" s="244"/>
      <c r="C11" s="244"/>
      <c r="D11" s="60" t="s">
        <v>37</v>
      </c>
      <c r="E11" s="24"/>
      <c r="F11" s="56"/>
      <c r="G11" s="30"/>
      <c r="H11" s="30"/>
      <c r="I11" s="23" t="s">
        <v>27</v>
      </c>
      <c r="J11" s="24"/>
      <c r="K11" s="25"/>
      <c r="L11" s="10"/>
      <c r="M11" s="6"/>
    </row>
    <row r="12" spans="1:13" ht="21">
      <c r="A12" s="245" t="s">
        <v>59</v>
      </c>
      <c r="B12" s="246"/>
      <c r="C12" s="246"/>
      <c r="D12" s="60" t="s">
        <v>38</v>
      </c>
      <c r="E12" s="24"/>
      <c r="F12" s="56"/>
      <c r="G12" s="30"/>
      <c r="H12" s="30"/>
      <c r="I12" s="21" t="s">
        <v>28</v>
      </c>
      <c r="J12" s="22"/>
      <c r="K12" s="30"/>
      <c r="L12" s="5"/>
      <c r="M12" s="6"/>
    </row>
    <row r="13" spans="1:13" ht="21">
      <c r="A13" s="245" t="s">
        <v>39</v>
      </c>
      <c r="B13" s="246"/>
      <c r="C13" s="246"/>
      <c r="D13" s="61" t="s">
        <v>39</v>
      </c>
      <c r="E13" s="24"/>
      <c r="F13" s="56"/>
      <c r="G13" s="19"/>
      <c r="H13" s="30"/>
      <c r="I13" s="21" t="s">
        <v>29</v>
      </c>
      <c r="J13" s="22"/>
      <c r="K13" s="30"/>
      <c r="L13" s="5"/>
      <c r="M13" s="6"/>
    </row>
    <row r="14" spans="1:13" ht="21.75" thickBot="1">
      <c r="A14" s="70"/>
      <c r="B14" s="25"/>
      <c r="C14" s="10"/>
      <c r="D14" s="61"/>
      <c r="E14" s="24"/>
      <c r="F14" s="56"/>
      <c r="G14" s="19"/>
      <c r="H14" s="30"/>
      <c r="I14" s="25"/>
      <c r="J14" s="25"/>
      <c r="K14" s="25"/>
      <c r="L14" s="10"/>
      <c r="M14" s="6"/>
    </row>
    <row r="15" spans="1:13" ht="21">
      <c r="A15" s="241" t="s">
        <v>2</v>
      </c>
      <c r="B15" s="242"/>
      <c r="C15" s="9"/>
      <c r="D15" s="9"/>
      <c r="E15" s="9"/>
      <c r="F15" s="4"/>
      <c r="G15" s="31" t="s">
        <v>22</v>
      </c>
      <c r="H15" s="29"/>
      <c r="I15" s="32"/>
      <c r="J15" s="29"/>
      <c r="K15" s="32"/>
      <c r="L15" s="15"/>
      <c r="M15" s="11"/>
    </row>
    <row r="16" spans="1:13" ht="18.75">
      <c r="A16" s="69"/>
      <c r="B16" s="22"/>
      <c r="C16" s="5"/>
      <c r="D16" s="5"/>
      <c r="E16" s="5"/>
      <c r="F16" s="5"/>
      <c r="G16" s="33" t="s">
        <v>23</v>
      </c>
      <c r="H16" s="22"/>
      <c r="I16" s="34"/>
      <c r="J16" s="22"/>
      <c r="K16" s="34"/>
      <c r="L16" s="7"/>
      <c r="M16" s="6"/>
    </row>
    <row r="17" spans="1:13" ht="18.75">
      <c r="A17" s="69"/>
      <c r="B17" s="22"/>
      <c r="C17" s="5"/>
      <c r="D17" s="5"/>
      <c r="E17" s="5"/>
      <c r="F17" s="5"/>
      <c r="G17" s="33" t="s">
        <v>24</v>
      </c>
      <c r="H17" s="22"/>
      <c r="I17" s="34"/>
      <c r="J17" s="22"/>
      <c r="K17" s="34"/>
      <c r="L17" s="7"/>
      <c r="M17" s="6"/>
    </row>
    <row r="18" spans="1:13" ht="18.75">
      <c r="A18" s="69"/>
      <c r="B18" s="22"/>
      <c r="C18" s="5"/>
      <c r="D18" s="5"/>
      <c r="E18" s="5"/>
      <c r="F18" s="5"/>
      <c r="G18" s="33" t="s">
        <v>25</v>
      </c>
      <c r="H18" s="22"/>
      <c r="I18" s="34"/>
      <c r="J18" s="22"/>
      <c r="K18" s="34"/>
      <c r="L18" s="7"/>
      <c r="M18" s="6"/>
    </row>
    <row r="19" spans="1:13" ht="19.5" thickBot="1">
      <c r="A19" s="71"/>
      <c r="B19" s="26"/>
      <c r="C19" s="12"/>
      <c r="D19" s="12"/>
      <c r="E19" s="12"/>
      <c r="F19" s="12"/>
      <c r="G19" s="35" t="s">
        <v>26</v>
      </c>
      <c r="H19" s="36"/>
      <c r="I19" s="37"/>
      <c r="J19" s="36"/>
      <c r="K19" s="37"/>
      <c r="L19" s="8"/>
      <c r="M19" s="13"/>
    </row>
    <row r="20" spans="1:13" ht="30" customHeight="1" thickBot="1">
      <c r="A20" s="234"/>
      <c r="B20" s="235"/>
      <c r="C20" s="235"/>
      <c r="D20" s="235"/>
      <c r="E20" s="235"/>
      <c r="F20" s="235"/>
      <c r="G20" s="236"/>
      <c r="H20" s="236"/>
      <c r="I20" s="236"/>
      <c r="J20" s="236"/>
      <c r="K20" s="236"/>
      <c r="L20" s="236"/>
      <c r="M20" s="237"/>
    </row>
    <row r="21" spans="1:13" s="45" customFormat="1" ht="27.75" customHeight="1">
      <c r="A21" s="65" t="s">
        <v>10</v>
      </c>
      <c r="B21" s="225" t="s">
        <v>34</v>
      </c>
      <c r="C21" s="225" t="s">
        <v>11</v>
      </c>
      <c r="D21" s="225" t="s">
        <v>12</v>
      </c>
      <c r="E21" s="225" t="s">
        <v>13</v>
      </c>
      <c r="F21" s="219" t="s">
        <v>14</v>
      </c>
      <c r="G21" s="220"/>
      <c r="H21" s="79" t="s">
        <v>15</v>
      </c>
      <c r="I21" s="63" t="s">
        <v>16</v>
      </c>
      <c r="J21" s="80" t="s">
        <v>17</v>
      </c>
      <c r="K21" s="252" t="s">
        <v>18</v>
      </c>
      <c r="L21" s="253"/>
      <c r="M21" s="80" t="s">
        <v>16</v>
      </c>
    </row>
    <row r="22" spans="1:13" s="45" customFormat="1" ht="22.5" customHeight="1" thickBot="1">
      <c r="A22" s="66" t="s">
        <v>21</v>
      </c>
      <c r="B22" s="230"/>
      <c r="C22" s="230"/>
      <c r="D22" s="230"/>
      <c r="E22" s="230"/>
      <c r="F22" s="221"/>
      <c r="G22" s="222"/>
      <c r="H22" s="81" t="s">
        <v>6</v>
      </c>
      <c r="I22" s="64" t="s">
        <v>19</v>
      </c>
      <c r="J22" s="82" t="s">
        <v>5</v>
      </c>
      <c r="K22" s="254" t="s">
        <v>33</v>
      </c>
      <c r="L22" s="255"/>
      <c r="M22" s="82" t="s">
        <v>7</v>
      </c>
    </row>
    <row r="23" spans="1:13" ht="36.75" customHeight="1" thickBot="1">
      <c r="A23" s="83">
        <v>1</v>
      </c>
      <c r="B23" s="75" t="s">
        <v>42</v>
      </c>
      <c r="C23" s="73" t="s">
        <v>48</v>
      </c>
      <c r="D23" s="220" t="s">
        <v>20</v>
      </c>
      <c r="E23" s="225" t="s">
        <v>32</v>
      </c>
      <c r="F23" s="84">
        <v>9000</v>
      </c>
      <c r="G23" s="65" t="s">
        <v>3</v>
      </c>
      <c r="H23" s="63">
        <v>125</v>
      </c>
      <c r="I23" s="85">
        <v>650</v>
      </c>
      <c r="J23" s="86">
        <v>762</v>
      </c>
      <c r="K23" s="219" t="s">
        <v>60</v>
      </c>
      <c r="L23" s="220"/>
      <c r="M23" s="87">
        <v>4.4800000000000004</v>
      </c>
    </row>
    <row r="24" spans="1:13" ht="39" customHeight="1" thickBot="1">
      <c r="A24" s="88">
        <v>2</v>
      </c>
      <c r="B24" s="75" t="s">
        <v>43</v>
      </c>
      <c r="C24" s="74" t="s">
        <v>49</v>
      </c>
      <c r="D24" s="227"/>
      <c r="E24" s="226"/>
      <c r="F24" s="84">
        <v>9000</v>
      </c>
      <c r="G24" s="62" t="s">
        <v>3</v>
      </c>
      <c r="H24" s="88">
        <v>125</v>
      </c>
      <c r="I24" s="89">
        <v>762</v>
      </c>
      <c r="J24" s="90">
        <v>875</v>
      </c>
      <c r="K24" s="219" t="s">
        <v>60</v>
      </c>
      <c r="L24" s="220"/>
      <c r="M24" s="91">
        <v>4.4800000000000004</v>
      </c>
    </row>
    <row r="25" spans="1:13" ht="36" customHeight="1" thickBot="1">
      <c r="A25" s="83">
        <v>3</v>
      </c>
      <c r="B25" s="75" t="s">
        <v>44</v>
      </c>
      <c r="C25" s="74" t="s">
        <v>50</v>
      </c>
      <c r="D25" s="227"/>
      <c r="E25" s="226"/>
      <c r="F25" s="84">
        <v>7848</v>
      </c>
      <c r="G25" s="92" t="s">
        <v>3</v>
      </c>
      <c r="H25" s="68">
        <v>109</v>
      </c>
      <c r="I25" s="93">
        <v>708</v>
      </c>
      <c r="J25" s="94">
        <v>806</v>
      </c>
      <c r="K25" s="219" t="s">
        <v>60</v>
      </c>
      <c r="L25" s="220"/>
      <c r="M25" s="95">
        <v>3.9</v>
      </c>
    </row>
    <row r="26" spans="1:13" ht="22.5" customHeight="1" thickBot="1">
      <c r="A26" s="88">
        <v>4</v>
      </c>
      <c r="B26" s="75" t="s">
        <v>45</v>
      </c>
      <c r="C26" s="50" t="s">
        <v>51</v>
      </c>
      <c r="D26" s="227"/>
      <c r="E26" s="226"/>
      <c r="F26" s="63">
        <v>7200</v>
      </c>
      <c r="G26" s="65" t="s">
        <v>3</v>
      </c>
      <c r="H26" s="63">
        <v>100</v>
      </c>
      <c r="I26" s="85">
        <v>840</v>
      </c>
      <c r="J26" s="86">
        <v>930</v>
      </c>
      <c r="K26" s="219" t="s">
        <v>60</v>
      </c>
      <c r="L26" s="220"/>
      <c r="M26" s="96">
        <v>3.58</v>
      </c>
    </row>
    <row r="27" spans="1:13" ht="36" customHeight="1" thickBot="1">
      <c r="A27" s="88">
        <v>5</v>
      </c>
      <c r="B27" s="75" t="s">
        <v>46</v>
      </c>
      <c r="C27" s="76" t="s">
        <v>52</v>
      </c>
      <c r="D27" s="227"/>
      <c r="E27" s="226"/>
      <c r="F27" s="84">
        <v>9144</v>
      </c>
      <c r="G27" s="62" t="s">
        <v>3</v>
      </c>
      <c r="H27" s="88">
        <v>127</v>
      </c>
      <c r="I27" s="89">
        <v>965</v>
      </c>
      <c r="J27" s="90">
        <v>1073</v>
      </c>
      <c r="K27" s="219" t="s">
        <v>60</v>
      </c>
      <c r="L27" s="220"/>
      <c r="M27" s="87">
        <v>4.55</v>
      </c>
    </row>
    <row r="28" spans="1:13" ht="32.25" customHeight="1" thickBot="1">
      <c r="A28" s="83">
        <v>6</v>
      </c>
      <c r="B28" s="75" t="s">
        <v>47</v>
      </c>
      <c r="C28" s="74" t="s">
        <v>53</v>
      </c>
      <c r="D28" s="227"/>
      <c r="E28" s="226"/>
      <c r="F28" s="84">
        <v>7200</v>
      </c>
      <c r="G28" s="66" t="s">
        <v>3</v>
      </c>
      <c r="H28" s="64">
        <v>100</v>
      </c>
      <c r="I28" s="97">
        <v>545</v>
      </c>
      <c r="J28" s="98">
        <v>635</v>
      </c>
      <c r="K28" s="219" t="s">
        <v>60</v>
      </c>
      <c r="L28" s="220"/>
      <c r="M28" s="91">
        <v>3.58</v>
      </c>
    </row>
    <row r="29" spans="1:13" ht="22.5" customHeight="1" thickBot="1">
      <c r="A29" s="228"/>
      <c r="B29" s="231"/>
      <c r="C29" s="229"/>
      <c r="D29" s="227"/>
      <c r="E29" s="46"/>
      <c r="F29" s="68"/>
      <c r="G29" s="81"/>
      <c r="H29" s="64"/>
      <c r="I29" s="97"/>
      <c r="J29" s="98"/>
      <c r="K29" s="62"/>
      <c r="L29" s="67"/>
      <c r="M29" s="95"/>
    </row>
    <row r="30" spans="1:13" ht="39" customHeight="1" thickBot="1">
      <c r="A30" s="88">
        <v>8</v>
      </c>
      <c r="B30" s="75" t="s">
        <v>54</v>
      </c>
      <c r="C30" s="74" t="s">
        <v>49</v>
      </c>
      <c r="D30" s="227"/>
      <c r="E30" s="225" t="s">
        <v>35</v>
      </c>
      <c r="F30" s="63">
        <v>5760</v>
      </c>
      <c r="G30" s="62" t="s">
        <v>3</v>
      </c>
      <c r="H30" s="88">
        <v>80</v>
      </c>
      <c r="I30" s="89">
        <v>832</v>
      </c>
      <c r="J30" s="90">
        <v>968</v>
      </c>
      <c r="K30" s="228" t="s">
        <v>61</v>
      </c>
      <c r="L30" s="229"/>
      <c r="M30" s="99">
        <v>6.58</v>
      </c>
    </row>
    <row r="31" spans="1:13" ht="44.25" customHeight="1" thickBot="1">
      <c r="A31" s="88">
        <v>8</v>
      </c>
      <c r="B31" s="75" t="s">
        <v>55</v>
      </c>
      <c r="C31" s="74" t="s">
        <v>50</v>
      </c>
      <c r="D31" s="227"/>
      <c r="E31" s="226"/>
      <c r="F31" s="63">
        <v>5760</v>
      </c>
      <c r="G31" s="62" t="s">
        <v>3</v>
      </c>
      <c r="H31" s="88">
        <v>80</v>
      </c>
      <c r="I31" s="89">
        <v>678</v>
      </c>
      <c r="J31" s="90">
        <v>763</v>
      </c>
      <c r="K31" s="228" t="s">
        <v>61</v>
      </c>
      <c r="L31" s="229"/>
      <c r="M31" s="99">
        <v>6.58</v>
      </c>
    </row>
    <row r="32" spans="1:13" ht="39.75" customHeight="1" thickBot="1">
      <c r="A32" s="88">
        <v>8</v>
      </c>
      <c r="B32" s="75" t="s">
        <v>56</v>
      </c>
      <c r="C32" s="74" t="s">
        <v>53</v>
      </c>
      <c r="D32" s="227"/>
      <c r="E32" s="230"/>
      <c r="F32" s="63">
        <v>5760</v>
      </c>
      <c r="G32" s="62" t="s">
        <v>3</v>
      </c>
      <c r="H32" s="88">
        <v>80</v>
      </c>
      <c r="I32" s="89">
        <v>696</v>
      </c>
      <c r="J32" s="90">
        <v>840</v>
      </c>
      <c r="K32" s="228" t="s">
        <v>61</v>
      </c>
      <c r="L32" s="229"/>
      <c r="M32" s="99">
        <v>6.58</v>
      </c>
    </row>
    <row r="33" spans="1:13" ht="22.5" customHeight="1" thickBot="1">
      <c r="A33" s="62"/>
      <c r="B33" s="75"/>
      <c r="C33" s="46"/>
      <c r="D33" s="227"/>
      <c r="E33" s="51"/>
      <c r="F33" s="88"/>
      <c r="G33" s="81"/>
      <c r="H33" s="64"/>
      <c r="I33" s="97"/>
      <c r="J33" s="98"/>
      <c r="K33" s="62"/>
      <c r="L33" s="67"/>
      <c r="M33" s="95"/>
    </row>
    <row r="34" spans="1:13" ht="20.25" customHeight="1" thickBot="1">
      <c r="A34" s="223" t="s">
        <v>16</v>
      </c>
      <c r="B34" s="224"/>
      <c r="C34" s="224"/>
      <c r="D34" s="224"/>
      <c r="E34" s="224"/>
      <c r="F34" s="47">
        <f>SUM(F23:F33)</f>
        <v>66672</v>
      </c>
      <c r="G34" s="52" t="s">
        <v>3</v>
      </c>
      <c r="H34" s="47">
        <f>SUM(H23:H33)</f>
        <v>926</v>
      </c>
      <c r="I34" s="48">
        <f>SUM(I23:I33)</f>
        <v>6676</v>
      </c>
      <c r="J34" s="49">
        <f>SUM(J23:J33)</f>
        <v>7652</v>
      </c>
      <c r="K34" s="228"/>
      <c r="L34" s="231"/>
      <c r="M34" s="54">
        <f>SUM(M23:M33)</f>
        <v>44.309999999999995</v>
      </c>
    </row>
    <row r="35" spans="1:13" ht="22.5" customHeight="1" thickBot="1">
      <c r="A35" s="249" t="s">
        <v>8</v>
      </c>
      <c r="B35" s="250"/>
      <c r="C35" s="250"/>
      <c r="D35" s="250"/>
      <c r="E35" s="250"/>
      <c r="F35" s="250"/>
      <c r="G35" s="250"/>
      <c r="H35" s="250"/>
      <c r="I35" s="250"/>
      <c r="J35" s="250"/>
      <c r="K35" s="250"/>
      <c r="L35" s="250"/>
      <c r="M35" s="251"/>
    </row>
    <row r="36" spans="1:13">
      <c r="M36" s="57"/>
    </row>
  </sheetData>
  <mergeCells count="35">
    <mergeCell ref="A35:M35"/>
    <mergeCell ref="K21:L21"/>
    <mergeCell ref="K22:L22"/>
    <mergeCell ref="K23:L23"/>
    <mergeCell ref="K30:L30"/>
    <mergeCell ref="K24:L24"/>
    <mergeCell ref="K25:L25"/>
    <mergeCell ref="K26:L26"/>
    <mergeCell ref="K27:L27"/>
    <mergeCell ref="K28:L28"/>
    <mergeCell ref="K34:L34"/>
    <mergeCell ref="K32:L32"/>
    <mergeCell ref="B21:B22"/>
    <mergeCell ref="C21:C22"/>
    <mergeCell ref="D21:D22"/>
    <mergeCell ref="E21:E22"/>
    <mergeCell ref="C1:L1"/>
    <mergeCell ref="C2:L2"/>
    <mergeCell ref="C3:L3"/>
    <mergeCell ref="A20:M20"/>
    <mergeCell ref="A4:M4"/>
    <mergeCell ref="A15:B15"/>
    <mergeCell ref="A11:C11"/>
    <mergeCell ref="A12:C12"/>
    <mergeCell ref="A13:C13"/>
    <mergeCell ref="A5:B5"/>
    <mergeCell ref="A7:C7"/>
    <mergeCell ref="A10:C10"/>
    <mergeCell ref="F21:G22"/>
    <mergeCell ref="A34:E34"/>
    <mergeCell ref="E23:E28"/>
    <mergeCell ref="D23:D33"/>
    <mergeCell ref="K31:L31"/>
    <mergeCell ref="E30:E32"/>
    <mergeCell ref="A29:C29"/>
  </mergeCells>
  <pageMargins left="0.70866141732283505" right="0.70866141732283505" top="0.74803149606299202" bottom="0.74803149606299202" header="0.31496062992126" footer="0.31496062992126"/>
  <pageSetup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CIF</vt:lpstr>
      <vt:lpstr>Packing List.</vt:lpstr>
      <vt:lpstr>PACKING LIST</vt:lpstr>
      <vt:lpstr>'Packing List.'!Print_Area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Dators</cp:lastModifiedBy>
  <cp:lastPrinted>2022-05-06T17:12:07Z</cp:lastPrinted>
  <dcterms:created xsi:type="dcterms:W3CDTF">2006-09-16T00:00:00Z</dcterms:created>
  <dcterms:modified xsi:type="dcterms:W3CDTF">2022-11-21T15:40:01Z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1033-11.2.0.10101</vt:lpwstr>
  </property>
</Properties>
</file>